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2"/>
  </bookViews>
  <sheets>
    <sheet name="収支計画(ひな型)" sheetId="8" r:id="rId1"/>
    <sheet name="収支計画記入例" sheetId="12" r:id="rId2"/>
  </sheets>
  <definedNames>
    <definedName name="_xlnm.Print_Area" localSheetId="0">'収支計画(ひな型)'!$A$1:$BG$39</definedName>
    <definedName name="_xlnm.Print_Area" localSheetId="1">収支計画記入例!$A$1:$BG$39</definedName>
  </definedNames>
  <calcPr calcId="152511"/>
</workbook>
</file>

<file path=xl/calcChain.xml><?xml version="1.0" encoding="utf-8"?>
<calcChain xmlns="http://schemas.openxmlformats.org/spreadsheetml/2006/main">
  <c r="AU30" i="8" l="1"/>
  <c r="AU8" i="8"/>
  <c r="AU29" i="8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7" i="8"/>
  <c r="AE30" i="8"/>
  <c r="AE12" i="8"/>
  <c r="AE10" i="8"/>
  <c r="AE11" i="8"/>
  <c r="AE9" i="8"/>
  <c r="AE8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7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K24" i="12" l="1"/>
  <c r="AE9" i="12" l="1"/>
  <c r="AE10" i="12"/>
  <c r="AE26" i="12"/>
  <c r="K26" i="12"/>
  <c r="K25" i="12"/>
  <c r="K23" i="12"/>
  <c r="K21" i="12"/>
  <c r="K20" i="12"/>
  <c r="K19" i="12"/>
  <c r="K10" i="12"/>
  <c r="K9" i="12"/>
  <c r="K8" i="12"/>
  <c r="K7" i="12"/>
  <c r="AA31" i="12"/>
  <c r="AA20" i="12"/>
  <c r="AA29" i="12" s="1"/>
  <c r="AA30" i="12" s="1"/>
  <c r="AA17" i="12"/>
  <c r="AA26" i="12"/>
  <c r="AA25" i="12"/>
  <c r="AA24" i="12"/>
  <c r="AA23" i="12"/>
  <c r="AA21" i="12"/>
  <c r="AA19" i="12"/>
  <c r="AA10" i="12"/>
  <c r="AA9" i="12"/>
  <c r="AA8" i="12"/>
  <c r="AA7" i="12"/>
  <c r="K29" i="12" l="1"/>
  <c r="O24" i="12"/>
  <c r="O21" i="12"/>
  <c r="K11" i="12"/>
  <c r="O26" i="12"/>
  <c r="AA11" i="12"/>
  <c r="AA12" i="12"/>
  <c r="AA16" i="12" s="1"/>
  <c r="O8" i="12"/>
  <c r="O18" i="12"/>
  <c r="O29" i="12"/>
  <c r="O19" i="12"/>
  <c r="AE19" i="12"/>
  <c r="AE23" i="12"/>
  <c r="O7" i="12"/>
  <c r="O11" i="12"/>
  <c r="O20" i="12"/>
  <c r="O23" i="12" l="1"/>
  <c r="O10" i="12"/>
  <c r="O25" i="12"/>
  <c r="K12" i="12"/>
  <c r="O22" i="12"/>
  <c r="O9" i="12"/>
  <c r="AE22" i="12"/>
  <c r="AE20" i="12"/>
  <c r="AE24" i="12"/>
  <c r="AE25" i="12"/>
  <c r="AE8" i="12"/>
  <c r="AE11" i="12"/>
  <c r="AE7" i="12"/>
  <c r="AE21" i="12"/>
  <c r="AE18" i="12"/>
  <c r="AE29" i="12"/>
  <c r="AE12" i="12"/>
  <c r="K16" i="12" l="1"/>
  <c r="O12" i="12"/>
  <c r="AE16" i="12"/>
  <c r="AQ29" i="8"/>
  <c r="AQ11" i="8"/>
  <c r="AA16" i="8"/>
  <c r="AA29" i="8"/>
  <c r="AA11" i="8"/>
  <c r="K29" i="8"/>
  <c r="K16" i="8"/>
  <c r="K11" i="8"/>
  <c r="O16" i="12" l="1"/>
  <c r="K17" i="12"/>
  <c r="AE17" i="12"/>
  <c r="AE30" i="12"/>
  <c r="K17" i="8"/>
  <c r="K30" i="8"/>
  <c r="AA17" i="8"/>
  <c r="O17" i="12" l="1"/>
  <c r="K30" i="12"/>
  <c r="O30" i="12" s="1"/>
  <c r="AQ16" i="8"/>
  <c r="AA30" i="8"/>
  <c r="AQ17" i="8" l="1"/>
  <c r="AQ30" i="8" l="1"/>
</calcChain>
</file>

<file path=xl/sharedStrings.xml><?xml version="1.0" encoding="utf-8"?>
<sst xmlns="http://schemas.openxmlformats.org/spreadsheetml/2006/main" count="100" uniqueCount="62">
  <si>
    <t>項目</t>
    <rPh sb="0" eb="2">
      <t>コウモク</t>
    </rPh>
    <phoneticPr fontId="2"/>
  </si>
  <si>
    <t>売上高</t>
    <rPh sb="0" eb="2">
      <t>ウリアゲ</t>
    </rPh>
    <rPh sb="2" eb="3">
      <t>ダカ</t>
    </rPh>
    <phoneticPr fontId="2"/>
  </si>
  <si>
    <t>借入返済額</t>
    <rPh sb="0" eb="2">
      <t>カリイレ</t>
    </rPh>
    <rPh sb="2" eb="4">
      <t>ヘンサイ</t>
    </rPh>
    <rPh sb="4" eb="5">
      <t>ガク</t>
    </rPh>
    <phoneticPr fontId="2"/>
  </si>
  <si>
    <t>計画</t>
    <rPh sb="0" eb="2">
      <t>ケイカク</t>
    </rPh>
    <phoneticPr fontId="2"/>
  </si>
  <si>
    <t>計数根拠</t>
    <rPh sb="0" eb="2">
      <t>ケイスウ</t>
    </rPh>
    <rPh sb="2" eb="4">
      <t>コンキョ</t>
    </rPh>
    <phoneticPr fontId="2"/>
  </si>
  <si>
    <t>収支計画</t>
    <rPh sb="0" eb="4">
      <t>シュウシケイカク</t>
    </rPh>
    <phoneticPr fontId="2"/>
  </si>
  <si>
    <t>売上原価
(製造原価)</t>
    <rPh sb="0" eb="2">
      <t>ウリアゲ</t>
    </rPh>
    <rPh sb="2" eb="4">
      <t>ゲンカ</t>
    </rPh>
    <rPh sb="6" eb="8">
      <t>セイゾウ</t>
    </rPh>
    <rPh sb="8" eb="10">
      <t>ゲンカ</t>
    </rPh>
    <phoneticPr fontId="2"/>
  </si>
  <si>
    <t>計画第一期</t>
    <rPh sb="0" eb="2">
      <t>ケイカク</t>
    </rPh>
    <rPh sb="2" eb="3">
      <t>ダイ</t>
    </rPh>
    <rPh sb="3" eb="5">
      <t>１キ</t>
    </rPh>
    <phoneticPr fontId="2"/>
  </si>
  <si>
    <t>計画第二期</t>
    <rPh sb="0" eb="2">
      <t>ケイカク</t>
    </rPh>
    <rPh sb="2" eb="3">
      <t>ダイ</t>
    </rPh>
    <rPh sb="4" eb="5">
      <t>キ</t>
    </rPh>
    <phoneticPr fontId="2"/>
  </si>
  <si>
    <t>計画第三期</t>
    <rPh sb="0" eb="2">
      <t>ケイカク</t>
    </rPh>
    <rPh sb="2" eb="3">
      <t>ダイ</t>
    </rPh>
    <rPh sb="3" eb="4">
      <t>ミ</t>
    </rPh>
    <rPh sb="4" eb="5">
      <t>キ</t>
    </rPh>
    <phoneticPr fontId="2"/>
  </si>
  <si>
    <t>売上総利益</t>
    <rPh sb="0" eb="2">
      <t>ウリアゲ</t>
    </rPh>
    <rPh sb="2" eb="5">
      <t>ソウリエキ</t>
    </rPh>
    <phoneticPr fontId="2"/>
  </si>
  <si>
    <t>一般販管費</t>
    <rPh sb="0" eb="2">
      <t>イッパン</t>
    </rPh>
    <rPh sb="2" eb="5">
      <t>ハンカンヒ</t>
    </rPh>
    <phoneticPr fontId="2"/>
  </si>
  <si>
    <t>営業利益</t>
    <rPh sb="0" eb="2">
      <t>エイギョウ</t>
    </rPh>
    <rPh sb="2" eb="4">
      <t>リエキ</t>
    </rPh>
    <phoneticPr fontId="2"/>
  </si>
  <si>
    <t>計</t>
    <rPh sb="0" eb="1">
      <t>ケイ</t>
    </rPh>
    <phoneticPr fontId="2"/>
  </si>
  <si>
    <t>補足説明</t>
    <rPh sb="0" eb="2">
      <t>ホソク</t>
    </rPh>
    <rPh sb="2" eb="4">
      <t>セツメイ</t>
    </rPh>
    <phoneticPr fontId="2"/>
  </si>
  <si>
    <t>（単位：千円・％）</t>
    <rPh sb="1" eb="3">
      <t>タンイ</t>
    </rPh>
    <rPh sb="4" eb="6">
      <t>センエン</t>
    </rPh>
    <phoneticPr fontId="2"/>
  </si>
  <si>
    <t>食材仕入</t>
    <rPh sb="0" eb="2">
      <t>ショクザイ</t>
    </rPh>
    <rPh sb="2" eb="4">
      <t>シイ</t>
    </rPh>
    <phoneticPr fontId="2"/>
  </si>
  <si>
    <t>原価率30％</t>
    <rPh sb="0" eb="2">
      <t>ゲンカ</t>
    </rPh>
    <rPh sb="2" eb="3">
      <t>リツ</t>
    </rPh>
    <phoneticPr fontId="2"/>
  </si>
  <si>
    <t>家賃</t>
    <rPh sb="0" eb="2">
      <t>ヤチン</t>
    </rPh>
    <phoneticPr fontId="2"/>
  </si>
  <si>
    <t>地代</t>
    <rPh sb="0" eb="2">
      <t>チダイ</t>
    </rPh>
    <phoneticPr fontId="2"/>
  </si>
  <si>
    <t>広告宣伝費</t>
    <rPh sb="0" eb="2">
      <t>コウコク</t>
    </rPh>
    <rPh sb="2" eb="5">
      <t>センデンヒ</t>
    </rPh>
    <phoneticPr fontId="2"/>
  </si>
  <si>
    <t>水道光熱費</t>
    <rPh sb="0" eb="2">
      <t>スイドウ</t>
    </rPh>
    <rPh sb="2" eb="5">
      <t>コウネツヒ</t>
    </rPh>
    <phoneticPr fontId="2"/>
  </si>
  <si>
    <t>その他経費</t>
    <rPh sb="2" eb="3">
      <t>タ</t>
    </rPh>
    <rPh sb="3" eb="5">
      <t>ケイヒ</t>
    </rPh>
    <phoneticPr fontId="2"/>
  </si>
  <si>
    <t>＠10千円×12か月</t>
    <rPh sb="4" eb="5">
      <t>セン</t>
    </rPh>
    <rPh sb="5" eb="6">
      <t>エンゲツ</t>
    </rPh>
    <phoneticPr fontId="2"/>
  </si>
  <si>
    <t>正職員給与</t>
    <rPh sb="0" eb="3">
      <t>セイショクイン</t>
    </rPh>
    <rPh sb="3" eb="5">
      <t>キュウヨ</t>
    </rPh>
    <phoneticPr fontId="2"/>
  </si>
  <si>
    <t>（　/　月期）</t>
    <rPh sb="4" eb="5">
      <t>ガツ</t>
    </rPh>
    <rPh sb="5" eb="6">
      <t>キ</t>
    </rPh>
    <phoneticPr fontId="2"/>
  </si>
  <si>
    <r>
      <t>（</t>
    </r>
    <r>
      <rPr>
        <sz val="9"/>
        <color rgb="FFFF0000"/>
        <rFont val="ＭＳ Ｐゴシック"/>
        <family val="3"/>
        <charset val="128"/>
        <scheme val="minor"/>
      </rPr>
      <t>　2021/12</t>
    </r>
    <r>
      <rPr>
        <sz val="9"/>
        <color theme="1"/>
        <rFont val="ＭＳ Ｐゴシック"/>
        <family val="3"/>
        <charset val="128"/>
        <scheme val="minor"/>
      </rPr>
      <t>月期）</t>
    </r>
    <rPh sb="9" eb="10">
      <t>ガツ</t>
    </rPh>
    <rPh sb="10" eb="11">
      <t>キ</t>
    </rPh>
    <phoneticPr fontId="2"/>
  </si>
  <si>
    <t>通信費</t>
    <rPh sb="0" eb="3">
      <t>ツウシンヒ</t>
    </rPh>
    <phoneticPr fontId="2"/>
  </si>
  <si>
    <t>売上
構成比</t>
    <rPh sb="0" eb="2">
      <t>ウリアゲ</t>
    </rPh>
    <rPh sb="3" eb="6">
      <t>コウセイヒ</t>
    </rPh>
    <phoneticPr fontId="2"/>
  </si>
  <si>
    <t>平日（ランチ店内）</t>
    <rPh sb="0" eb="2">
      <t>ヘイジツ</t>
    </rPh>
    <rPh sb="6" eb="8">
      <t>テンナイ</t>
    </rPh>
    <phoneticPr fontId="2"/>
  </si>
  <si>
    <t>（持ち帰り）</t>
    <rPh sb="1" eb="2">
      <t>モ</t>
    </rPh>
    <rPh sb="3" eb="4">
      <t>カエ</t>
    </rPh>
    <phoneticPr fontId="2"/>
  </si>
  <si>
    <t>（ランチ以外）</t>
    <rPh sb="4" eb="6">
      <t>イガイ</t>
    </rPh>
    <phoneticPr fontId="2"/>
  </si>
  <si>
    <t>休日（ランチ店内）</t>
    <rPh sb="0" eb="2">
      <t>キュウジツ</t>
    </rPh>
    <rPh sb="6" eb="8">
      <t>テンナイ</t>
    </rPh>
    <phoneticPr fontId="2"/>
  </si>
  <si>
    <t>＠900円×20席×1.5回転×営業20日×12か月</t>
    <rPh sb="5" eb="6">
      <t>エン</t>
    </rPh>
    <rPh sb="8" eb="9">
      <t>セキ</t>
    </rPh>
    <rPh sb="13" eb="15">
      <t>カイテン</t>
    </rPh>
    <rPh sb="16" eb="18">
      <t>エイギョウ</t>
    </rPh>
    <rPh sb="20" eb="21">
      <t>ニチ</t>
    </rPh>
    <rPh sb="25" eb="26">
      <t>ゲツ</t>
    </rPh>
    <phoneticPr fontId="2"/>
  </si>
  <si>
    <t>＠750円×15名×営業日数20日×12か月</t>
    <rPh sb="5" eb="6">
      <t>エン</t>
    </rPh>
    <rPh sb="9" eb="10">
      <t>メイ</t>
    </rPh>
    <rPh sb="10" eb="12">
      <t>エイギョウ</t>
    </rPh>
    <rPh sb="12" eb="14">
      <t>ニッスウ</t>
    </rPh>
    <rPh sb="17" eb="18">
      <t>ニチゲツ</t>
    </rPh>
    <phoneticPr fontId="2"/>
  </si>
  <si>
    <t>人件費(ﾊﾞｲﾄA)</t>
    <rPh sb="0" eb="3">
      <t>ジンケンヒ</t>
    </rPh>
    <phoneticPr fontId="2"/>
  </si>
  <si>
    <t>人件費(ﾊﾞｲﾄB)</t>
    <rPh sb="0" eb="3">
      <t>ジンケンヒ</t>
    </rPh>
    <phoneticPr fontId="2"/>
  </si>
  <si>
    <t>＠600円×20席×1.5回転×営業日数20日×12か月</t>
    <rPh sb="5" eb="6">
      <t>エン</t>
    </rPh>
    <rPh sb="8" eb="9">
      <t>セキ</t>
    </rPh>
    <rPh sb="9" eb="10">
      <t>メイ</t>
    </rPh>
    <rPh sb="13" eb="15">
      <t>カイテン</t>
    </rPh>
    <rPh sb="16" eb="18">
      <t>エイギョウ</t>
    </rPh>
    <rPh sb="18" eb="20">
      <t>ニッスウ</t>
    </rPh>
    <rPh sb="23" eb="24">
      <t>ニチゲツ</t>
    </rPh>
    <phoneticPr fontId="2"/>
  </si>
  <si>
    <t>＠900円×20席×0.5回転×営業日数4日×12か月</t>
    <rPh sb="6" eb="7">
      <t>エン</t>
    </rPh>
    <rPh sb="9" eb="10">
      <t>セキ</t>
    </rPh>
    <rPh sb="10" eb="11">
      <t>メイ</t>
    </rPh>
    <rPh sb="14" eb="16">
      <t>カイテン</t>
    </rPh>
    <rPh sb="17" eb="19">
      <t>エイギョウ</t>
    </rPh>
    <rPh sb="19" eb="21">
      <t>ニッスウ</t>
    </rPh>
    <rPh sb="26" eb="27">
      <t>ゲツ</t>
    </rPh>
    <phoneticPr fontId="2"/>
  </si>
  <si>
    <t>＠850円×8時間×営業日数24日×12か月</t>
    <rPh sb="5" eb="6">
      <t>エン</t>
    </rPh>
    <rPh sb="8" eb="10">
      <t>ジカン</t>
    </rPh>
    <rPh sb="10" eb="12">
      <t>エイギョウ</t>
    </rPh>
    <rPh sb="12" eb="14">
      <t>ニッスウ</t>
    </rPh>
    <rPh sb="17" eb="18">
      <t>ニチゲツ</t>
    </rPh>
    <phoneticPr fontId="2"/>
  </si>
  <si>
    <t>＠850円×5時間×営業日数24日×12か月</t>
    <rPh sb="5" eb="6">
      <t>エン</t>
    </rPh>
    <rPh sb="8" eb="10">
      <t>ジカン</t>
    </rPh>
    <rPh sb="10" eb="12">
      <t>エイギョウ</t>
    </rPh>
    <rPh sb="12" eb="14">
      <t>ニッスウ</t>
    </rPh>
    <rPh sb="17" eb="18">
      <t>ニチゲツ</t>
    </rPh>
    <phoneticPr fontId="2"/>
  </si>
  <si>
    <t>＠150千円×12か月</t>
    <rPh sb="5" eb="6">
      <t>セン</t>
    </rPh>
    <rPh sb="6" eb="7">
      <t>エンゲツ</t>
    </rPh>
    <phoneticPr fontId="2"/>
  </si>
  <si>
    <t>＠40千円×12か月</t>
    <rPh sb="4" eb="5">
      <t>セン</t>
    </rPh>
    <rPh sb="5" eb="6">
      <t>エンゲツ</t>
    </rPh>
    <phoneticPr fontId="2"/>
  </si>
  <si>
    <t>＠30千円×12月</t>
    <rPh sb="4" eb="5">
      <t>セン</t>
    </rPh>
    <rPh sb="5" eb="6">
      <t>エンゲツ</t>
    </rPh>
    <phoneticPr fontId="2"/>
  </si>
  <si>
    <t>・座席数20席</t>
    <rPh sb="1" eb="4">
      <t>ザセキスウ</t>
    </rPh>
    <rPh sb="6" eb="7">
      <t>セキ</t>
    </rPh>
    <phoneticPr fontId="2"/>
  </si>
  <si>
    <r>
      <t>（　</t>
    </r>
    <r>
      <rPr>
        <sz val="9"/>
        <color rgb="FFFF0000"/>
        <rFont val="ＭＳ Ｐゴシック"/>
        <family val="3"/>
        <charset val="128"/>
        <scheme val="minor"/>
      </rPr>
      <t>20××/12</t>
    </r>
    <r>
      <rPr>
        <sz val="9"/>
        <color theme="1"/>
        <rFont val="ＭＳ Ｐゴシック"/>
        <family val="3"/>
        <charset val="128"/>
        <scheme val="minor"/>
      </rPr>
      <t>月期）</t>
    </r>
    <rPh sb="9" eb="10">
      <t>ガツ</t>
    </rPh>
    <rPh sb="10" eb="11">
      <t>キ</t>
    </rPh>
    <phoneticPr fontId="2"/>
  </si>
  <si>
    <r>
      <t>（　</t>
    </r>
    <r>
      <rPr>
        <sz val="9"/>
        <color rgb="FFFF0000"/>
        <rFont val="ＭＳ Ｐゴシック"/>
        <family val="3"/>
        <charset val="128"/>
        <scheme val="minor"/>
      </rPr>
      <t>20×〇/12</t>
    </r>
    <r>
      <rPr>
        <sz val="9"/>
        <color theme="1"/>
        <rFont val="ＭＳ Ｐゴシック"/>
        <family val="3"/>
        <charset val="128"/>
        <scheme val="minor"/>
      </rPr>
      <t>月期）</t>
    </r>
    <rPh sb="9" eb="10">
      <t>ガツ</t>
    </rPh>
    <rPh sb="10" eb="11">
      <t>キ</t>
    </rPh>
    <phoneticPr fontId="2"/>
  </si>
  <si>
    <t>＠900円×20席×1.5回転×営業20日×2か月</t>
    <rPh sb="5" eb="6">
      <t>エン</t>
    </rPh>
    <rPh sb="8" eb="9">
      <t>セキ</t>
    </rPh>
    <rPh sb="13" eb="15">
      <t>カイテン</t>
    </rPh>
    <rPh sb="16" eb="18">
      <t>エイギョウ</t>
    </rPh>
    <rPh sb="20" eb="21">
      <t>ニチ</t>
    </rPh>
    <rPh sb="24" eb="25">
      <t>ゲツ</t>
    </rPh>
    <phoneticPr fontId="2"/>
  </si>
  <si>
    <t>＠750円×15名×営業日数20日×2か月</t>
    <rPh sb="5" eb="6">
      <t>エン</t>
    </rPh>
    <rPh sb="9" eb="10">
      <t>メイ</t>
    </rPh>
    <rPh sb="10" eb="12">
      <t>エイギョウ</t>
    </rPh>
    <rPh sb="12" eb="14">
      <t>ニッスウ</t>
    </rPh>
    <rPh sb="17" eb="18">
      <t>ニチゲツ</t>
    </rPh>
    <phoneticPr fontId="2"/>
  </si>
  <si>
    <t>＠600円×20席×1.5回転×営業日数20日×2か月</t>
    <rPh sb="5" eb="6">
      <t>エン</t>
    </rPh>
    <rPh sb="8" eb="9">
      <t>セキ</t>
    </rPh>
    <rPh sb="9" eb="10">
      <t>メイ</t>
    </rPh>
    <rPh sb="13" eb="15">
      <t>カイテン</t>
    </rPh>
    <rPh sb="16" eb="18">
      <t>エイギョウ</t>
    </rPh>
    <rPh sb="18" eb="20">
      <t>ニッスウ</t>
    </rPh>
    <rPh sb="23" eb="24">
      <t>ニチゲツ</t>
    </rPh>
    <phoneticPr fontId="2"/>
  </si>
  <si>
    <t>＠900円×20席×0.5回転×営業日数4日×2か月</t>
    <rPh sb="6" eb="7">
      <t>エン</t>
    </rPh>
    <rPh sb="9" eb="10">
      <t>セキ</t>
    </rPh>
    <rPh sb="10" eb="11">
      <t>メイ</t>
    </rPh>
    <rPh sb="14" eb="16">
      <t>カイテン</t>
    </rPh>
    <rPh sb="17" eb="19">
      <t>エイギョウ</t>
    </rPh>
    <rPh sb="19" eb="21">
      <t>ニッスウ</t>
    </rPh>
    <phoneticPr fontId="2"/>
  </si>
  <si>
    <t>＠850円×8時間×営業日数24日×2か月</t>
    <rPh sb="5" eb="6">
      <t>エン</t>
    </rPh>
    <rPh sb="8" eb="10">
      <t>ジカン</t>
    </rPh>
    <rPh sb="10" eb="12">
      <t>エイギョウ</t>
    </rPh>
    <rPh sb="12" eb="14">
      <t>ニッスウ</t>
    </rPh>
    <rPh sb="17" eb="18">
      <t>ニチゲツ</t>
    </rPh>
    <phoneticPr fontId="2"/>
  </si>
  <si>
    <t>＠850円×5時間×営業日数24日×2か月</t>
    <rPh sb="5" eb="6">
      <t>エン</t>
    </rPh>
    <rPh sb="8" eb="10">
      <t>ジカン</t>
    </rPh>
    <rPh sb="10" eb="12">
      <t>エイギョウ</t>
    </rPh>
    <rPh sb="12" eb="14">
      <t>ニッスウ</t>
    </rPh>
    <rPh sb="17" eb="18">
      <t>ニチゲツ</t>
    </rPh>
    <phoneticPr fontId="2"/>
  </si>
  <si>
    <t>＠150千円×2か月</t>
    <rPh sb="5" eb="6">
      <t>セン</t>
    </rPh>
    <rPh sb="6" eb="7">
      <t>エンゲツ</t>
    </rPh>
    <phoneticPr fontId="2"/>
  </si>
  <si>
    <t>＠10千円×2か月</t>
    <rPh sb="4" eb="5">
      <t>セン</t>
    </rPh>
    <rPh sb="5" eb="6">
      <t>エンゲツ</t>
    </rPh>
    <phoneticPr fontId="2"/>
  </si>
  <si>
    <t>＠40千円×2か月</t>
    <rPh sb="4" eb="5">
      <t>セン</t>
    </rPh>
    <rPh sb="5" eb="6">
      <t>エンゲツ</t>
    </rPh>
    <phoneticPr fontId="2"/>
  </si>
  <si>
    <t>＠30千円×2か月</t>
    <rPh sb="4" eb="5">
      <t>セン</t>
    </rPh>
    <rPh sb="5" eb="6">
      <t>エンゲツ</t>
    </rPh>
    <phoneticPr fontId="2"/>
  </si>
  <si>
    <t>＠60千円×8か月</t>
    <rPh sb="4" eb="5">
      <t>セン</t>
    </rPh>
    <rPh sb="5" eb="6">
      <t>エンゲツ</t>
    </rPh>
    <phoneticPr fontId="2"/>
  </si>
  <si>
    <t>2/6か月間返済据置を利用</t>
    <rPh sb="3" eb="5">
      <t>ゲツカン</t>
    </rPh>
    <rPh sb="6" eb="8">
      <t>ヘンサイ</t>
    </rPh>
    <rPh sb="11" eb="13">
      <t>リヨウ</t>
    </rPh>
    <phoneticPr fontId="2"/>
  </si>
  <si>
    <t>上州 繭美</t>
    <rPh sb="0" eb="2">
      <t>ジョウシュウ</t>
    </rPh>
    <rPh sb="3" eb="5">
      <t>マユミ</t>
    </rPh>
    <phoneticPr fontId="2"/>
  </si>
  <si>
    <t>・半年間据置後、＠60千円/月宛返済開始</t>
    <rPh sb="1" eb="4">
      <t>ハントシカン</t>
    </rPh>
    <rPh sb="4" eb="6">
      <t>スエオキ</t>
    </rPh>
    <rPh sb="6" eb="7">
      <t>ゴ</t>
    </rPh>
    <rPh sb="11" eb="12">
      <t>セン</t>
    </rPh>
    <rPh sb="12" eb="13">
      <t>エン</t>
    </rPh>
    <rPh sb="14" eb="15">
      <t>ツキ</t>
    </rPh>
    <rPh sb="15" eb="16">
      <t>ア</t>
    </rPh>
    <rPh sb="16" eb="18">
      <t>ヘンサイ</t>
    </rPh>
    <rPh sb="18" eb="20">
      <t>カイシ</t>
    </rPh>
    <phoneticPr fontId="2"/>
  </si>
  <si>
    <t>・ｱﾙﾊﾞｲﾄ(ﾎｰﾙ係) 1～2名：ﾋﾟｰｸﾀｲﾑのみ2名体制</t>
    <rPh sb="11" eb="12">
      <t>カカリ</t>
    </rPh>
    <rPh sb="17" eb="18">
      <t>メイ</t>
    </rPh>
    <rPh sb="29" eb="30">
      <t>メイ</t>
    </rPh>
    <rPh sb="30" eb="32">
      <t>タイセイ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</si>
</sst>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dotted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72" xfId="0" applyFont="1" applyFill="1" applyBorder="1" applyAlignment="1">
      <alignment horizontal="left" vertical="center"/>
    </xf>
    <xf numFmtId="0" fontId="8" fillId="3" borderId="73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38" fontId="4" fillId="3" borderId="43" xfId="1" applyFont="1" applyFill="1" applyBorder="1" applyAlignment="1">
      <alignment horizontal="right" vertical="center"/>
    </xf>
    <xf numFmtId="38" fontId="4" fillId="3" borderId="41" xfId="1" applyFont="1" applyFill="1" applyBorder="1" applyAlignment="1">
      <alignment horizontal="right" vertical="center"/>
    </xf>
    <xf numFmtId="38" fontId="4" fillId="3" borderId="42" xfId="1" applyFont="1" applyFill="1" applyBorder="1" applyAlignment="1">
      <alignment horizontal="right" vertical="center"/>
    </xf>
    <xf numFmtId="9" fontId="4" fillId="3" borderId="44" xfId="2" applyFont="1" applyFill="1" applyBorder="1" applyAlignment="1">
      <alignment horizontal="right" vertical="center"/>
    </xf>
    <xf numFmtId="9" fontId="4" fillId="3" borderId="41" xfId="2" applyFont="1" applyFill="1" applyBorder="1" applyAlignment="1">
      <alignment horizontal="right" vertical="center"/>
    </xf>
    <xf numFmtId="0" fontId="3" fillId="3" borderId="41" xfId="0" quotePrefix="1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38" fontId="4" fillId="3" borderId="49" xfId="1" applyFont="1" applyFill="1" applyBorder="1" applyAlignment="1">
      <alignment horizontal="right" vertical="center"/>
    </xf>
    <xf numFmtId="38" fontId="4" fillId="3" borderId="47" xfId="1" applyFont="1" applyFill="1" applyBorder="1" applyAlignment="1">
      <alignment horizontal="right" vertical="center"/>
    </xf>
    <xf numFmtId="38" fontId="4" fillId="3" borderId="48" xfId="1" applyFont="1" applyFill="1" applyBorder="1" applyAlignment="1">
      <alignment horizontal="right" vertical="center"/>
    </xf>
    <xf numFmtId="9" fontId="4" fillId="3" borderId="61" xfId="2" applyFont="1" applyFill="1" applyBorder="1" applyAlignment="1">
      <alignment horizontal="right" vertical="center"/>
    </xf>
    <xf numFmtId="9" fontId="4" fillId="3" borderId="51" xfId="2" applyFont="1" applyFill="1" applyBorder="1" applyAlignment="1">
      <alignment horizontal="right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9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9" fontId="4" fillId="3" borderId="63" xfId="2" applyFont="1" applyFill="1" applyBorder="1" applyAlignment="1">
      <alignment horizontal="right" vertical="center"/>
    </xf>
    <xf numFmtId="9" fontId="4" fillId="3" borderId="13" xfId="2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47" xfId="0" quotePrefix="1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2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0" fontId="3" fillId="3" borderId="52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9" fontId="4" fillId="3" borderId="64" xfId="2" applyFont="1" applyFill="1" applyBorder="1" applyAlignment="1">
      <alignment horizontal="right" vertical="center"/>
    </xf>
    <xf numFmtId="9" fontId="4" fillId="3" borderId="46" xfId="2" applyFont="1" applyFill="1" applyBorder="1" applyAlignment="1">
      <alignment horizontal="right" vertical="center"/>
    </xf>
    <xf numFmtId="9" fontId="4" fillId="3" borderId="62" xfId="2" applyFont="1" applyFill="1" applyBorder="1" applyAlignment="1">
      <alignment horizontal="right" vertical="center"/>
    </xf>
    <xf numFmtId="9" fontId="4" fillId="3" borderId="56" xfId="2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8" fontId="4" fillId="3" borderId="14" xfId="1" applyFont="1" applyFill="1" applyBorder="1" applyAlignment="1">
      <alignment horizontal="right" vertical="center"/>
    </xf>
    <xf numFmtId="38" fontId="4" fillId="3" borderId="15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9" fontId="4" fillId="3" borderId="65" xfId="2" applyFont="1" applyFill="1" applyBorder="1" applyAlignment="1">
      <alignment horizontal="right" vertical="center"/>
    </xf>
    <xf numFmtId="9" fontId="4" fillId="3" borderId="19" xfId="2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38" fontId="4" fillId="3" borderId="24" xfId="1" applyFont="1" applyFill="1" applyBorder="1" applyAlignment="1">
      <alignment horizontal="right" vertical="center"/>
    </xf>
    <xf numFmtId="38" fontId="4" fillId="3" borderId="25" xfId="1" applyFont="1" applyFill="1" applyBorder="1" applyAlignment="1">
      <alignment horizontal="right" vertical="center"/>
    </xf>
    <xf numFmtId="38" fontId="4" fillId="3" borderId="26" xfId="1" applyFont="1" applyFill="1" applyBorder="1" applyAlignment="1">
      <alignment horizontal="right" vertical="center"/>
    </xf>
    <xf numFmtId="9" fontId="4" fillId="3" borderId="66" xfId="2" applyFont="1" applyFill="1" applyBorder="1" applyAlignment="1">
      <alignment horizontal="right" vertical="center"/>
    </xf>
    <xf numFmtId="9" fontId="4" fillId="3" borderId="59" xfId="2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4" fillId="3" borderId="71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38" fontId="4" fillId="3" borderId="28" xfId="1" applyFont="1" applyFill="1" applyBorder="1" applyAlignment="1">
      <alignment horizontal="right" vertical="center"/>
    </xf>
    <xf numFmtId="38" fontId="4" fillId="3" borderId="29" xfId="1" applyFont="1" applyFill="1" applyBorder="1" applyAlignment="1">
      <alignment horizontal="right" vertical="center"/>
    </xf>
    <xf numFmtId="38" fontId="4" fillId="3" borderId="30" xfId="1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right" vertical="center"/>
    </xf>
    <xf numFmtId="0" fontId="3" fillId="3" borderId="29" xfId="0" quotePrefix="1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38" fontId="4" fillId="3" borderId="32" xfId="1" applyFont="1" applyFill="1" applyBorder="1" applyAlignment="1">
      <alignment horizontal="right" vertical="center"/>
    </xf>
    <xf numFmtId="0" fontId="4" fillId="3" borderId="74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left" vertical="center"/>
    </xf>
    <xf numFmtId="0" fontId="4" fillId="3" borderId="76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right" vertical="center"/>
    </xf>
    <xf numFmtId="38" fontId="8" fillId="3" borderId="41" xfId="1" applyFont="1" applyFill="1" applyBorder="1" applyAlignment="1">
      <alignment horizontal="right" vertical="center"/>
    </xf>
    <xf numFmtId="38" fontId="8" fillId="3" borderId="42" xfId="1" applyFont="1" applyFill="1" applyBorder="1" applyAlignment="1">
      <alignment horizontal="right" vertical="center"/>
    </xf>
    <xf numFmtId="9" fontId="8" fillId="3" borderId="44" xfId="2" applyFont="1" applyFill="1" applyBorder="1" applyAlignment="1">
      <alignment horizontal="right" vertical="center"/>
    </xf>
    <xf numFmtId="9" fontId="8" fillId="3" borderId="41" xfId="2" applyFont="1" applyFill="1" applyBorder="1" applyAlignment="1">
      <alignment horizontal="right" vertical="center"/>
    </xf>
    <xf numFmtId="0" fontId="10" fillId="3" borderId="41" xfId="0" quotePrefix="1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45" xfId="0" applyFont="1" applyFill="1" applyBorder="1" applyAlignment="1">
      <alignment horizontal="left" vertical="center"/>
    </xf>
    <xf numFmtId="0" fontId="5" fillId="3" borderId="41" xfId="0" quotePrefix="1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72" xfId="0" applyFont="1" applyFill="1" applyBorder="1" applyAlignment="1">
      <alignment horizontal="right" vertical="center"/>
    </xf>
    <xf numFmtId="0" fontId="8" fillId="3" borderId="73" xfId="0" applyFont="1" applyFill="1" applyBorder="1" applyAlignment="1">
      <alignment horizontal="right" vertical="center"/>
    </xf>
    <xf numFmtId="38" fontId="8" fillId="3" borderId="49" xfId="1" applyFont="1" applyFill="1" applyBorder="1" applyAlignment="1">
      <alignment horizontal="right" vertical="center"/>
    </xf>
    <xf numFmtId="38" fontId="8" fillId="3" borderId="47" xfId="1" applyFont="1" applyFill="1" applyBorder="1" applyAlignment="1">
      <alignment horizontal="right" vertical="center"/>
    </xf>
    <xf numFmtId="38" fontId="8" fillId="3" borderId="48" xfId="1" applyFont="1" applyFill="1" applyBorder="1" applyAlignment="1">
      <alignment horizontal="right" vertical="center"/>
    </xf>
    <xf numFmtId="9" fontId="8" fillId="3" borderId="61" xfId="2" applyFont="1" applyFill="1" applyBorder="1" applyAlignment="1">
      <alignment horizontal="right" vertical="center"/>
    </xf>
    <xf numFmtId="9" fontId="8" fillId="3" borderId="51" xfId="2" applyFont="1" applyFill="1" applyBorder="1" applyAlignment="1">
      <alignment horizontal="right" vertical="center"/>
    </xf>
    <xf numFmtId="0" fontId="10" fillId="3" borderId="47" xfId="0" quotePrefix="1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0" fontId="5" fillId="3" borderId="47" xfId="0" quotePrefix="1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38" fontId="8" fillId="3" borderId="54" xfId="1" applyFont="1" applyFill="1" applyBorder="1" applyAlignment="1">
      <alignment horizontal="right" vertical="center"/>
    </xf>
    <xf numFmtId="38" fontId="8" fillId="3" borderId="52" xfId="1" applyFont="1" applyFill="1" applyBorder="1" applyAlignment="1">
      <alignment horizontal="right" vertical="center"/>
    </xf>
    <xf numFmtId="38" fontId="8" fillId="3" borderId="53" xfId="1" applyFont="1" applyFill="1" applyBorder="1" applyAlignment="1">
      <alignment horizontal="right" vertical="center"/>
    </xf>
    <xf numFmtId="9" fontId="8" fillId="3" borderId="62" xfId="2" applyFont="1" applyFill="1" applyBorder="1" applyAlignment="1">
      <alignment horizontal="right" vertical="center"/>
    </xf>
    <xf numFmtId="9" fontId="8" fillId="3" borderId="56" xfId="2" applyFont="1" applyFill="1" applyBorder="1" applyAlignment="1">
      <alignment horizontal="right" vertical="center"/>
    </xf>
    <xf numFmtId="0" fontId="10" fillId="3" borderId="53" xfId="0" quotePrefix="1" applyFont="1" applyFill="1" applyBorder="1" applyAlignment="1">
      <alignment horizontal="left" vertical="center"/>
    </xf>
    <xf numFmtId="0" fontId="10" fillId="3" borderId="77" xfId="0" applyFont="1" applyFill="1" applyBorder="1" applyAlignment="1">
      <alignment horizontal="left" vertical="center"/>
    </xf>
    <xf numFmtId="0" fontId="10" fillId="3" borderId="78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38" fontId="8" fillId="3" borderId="8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38" fontId="8" fillId="3" borderId="12" xfId="1" applyFont="1" applyFill="1" applyBorder="1" applyAlignment="1">
      <alignment horizontal="right" vertical="center"/>
    </xf>
    <xf numFmtId="9" fontId="8" fillId="3" borderId="63" xfId="2" applyFont="1" applyFill="1" applyBorder="1" applyAlignment="1">
      <alignment horizontal="right" vertical="center"/>
    </xf>
    <xf numFmtId="9" fontId="8" fillId="3" borderId="13" xfId="2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9" fontId="8" fillId="3" borderId="64" xfId="2" applyFont="1" applyFill="1" applyBorder="1" applyAlignment="1">
      <alignment horizontal="right" vertical="center"/>
    </xf>
    <xf numFmtId="9" fontId="8" fillId="3" borderId="46" xfId="2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18" xfId="1" applyFont="1" applyFill="1" applyBorder="1" applyAlignment="1">
      <alignment horizontal="right" vertical="center"/>
    </xf>
    <xf numFmtId="9" fontId="8" fillId="3" borderId="65" xfId="2" applyFont="1" applyFill="1" applyBorder="1" applyAlignment="1">
      <alignment horizontal="right" vertical="center"/>
    </xf>
    <xf numFmtId="9" fontId="8" fillId="3" borderId="19" xfId="2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72" xfId="0" applyFont="1" applyFill="1" applyBorder="1" applyAlignment="1">
      <alignment horizontal="left" vertical="center"/>
    </xf>
    <xf numFmtId="0" fontId="8" fillId="3" borderId="73" xfId="0" applyFont="1" applyFill="1" applyBorder="1" applyAlignment="1">
      <alignment horizontal="left" vertical="center"/>
    </xf>
    <xf numFmtId="0" fontId="5" fillId="3" borderId="48" xfId="0" quotePrefix="1" applyFont="1" applyFill="1" applyBorder="1" applyAlignment="1">
      <alignment horizontal="left" vertical="center"/>
    </xf>
    <xf numFmtId="0" fontId="5" fillId="3" borderId="72" xfId="0" quotePrefix="1" applyFont="1" applyFill="1" applyBorder="1" applyAlignment="1">
      <alignment horizontal="left" vertical="center"/>
    </xf>
    <xf numFmtId="0" fontId="5" fillId="3" borderId="73" xfId="0" quotePrefix="1" applyFont="1" applyFill="1" applyBorder="1" applyAlignment="1">
      <alignment horizontal="left" vertical="center"/>
    </xf>
    <xf numFmtId="38" fontId="8" fillId="3" borderId="71" xfId="1" applyFont="1" applyFill="1" applyBorder="1" applyAlignment="1">
      <alignment horizontal="right" vertical="center"/>
    </xf>
    <xf numFmtId="38" fontId="8" fillId="3" borderId="72" xfId="1" applyFont="1" applyFill="1" applyBorder="1" applyAlignment="1">
      <alignment horizontal="right" vertical="center"/>
    </xf>
    <xf numFmtId="38" fontId="8" fillId="3" borderId="79" xfId="1" applyFont="1" applyFill="1" applyBorder="1" applyAlignment="1">
      <alignment horizontal="right" vertical="center"/>
    </xf>
    <xf numFmtId="0" fontId="5" fillId="3" borderId="48" xfId="0" applyFont="1" applyFill="1" applyBorder="1" applyAlignment="1">
      <alignment horizontal="left" vertical="center"/>
    </xf>
    <xf numFmtId="0" fontId="5" fillId="3" borderId="72" xfId="0" applyFont="1" applyFill="1" applyBorder="1" applyAlignment="1">
      <alignment horizontal="left" vertical="center"/>
    </xf>
    <xf numFmtId="0" fontId="5" fillId="3" borderId="73" xfId="0" applyFont="1" applyFill="1" applyBorder="1" applyAlignment="1">
      <alignment horizontal="left" vertical="center"/>
    </xf>
    <xf numFmtId="38" fontId="8" fillId="3" borderId="71" xfId="1" applyFont="1" applyFill="1" applyBorder="1" applyAlignment="1">
      <alignment vertical="center"/>
    </xf>
    <xf numFmtId="38" fontId="8" fillId="3" borderId="72" xfId="1" applyFont="1" applyFill="1" applyBorder="1" applyAlignment="1">
      <alignment vertical="center"/>
    </xf>
    <xf numFmtId="38" fontId="8" fillId="3" borderId="79" xfId="1" applyFont="1" applyFill="1" applyBorder="1" applyAlignment="1">
      <alignment vertical="center"/>
    </xf>
    <xf numFmtId="9" fontId="8" fillId="3" borderId="61" xfId="2" applyFont="1" applyFill="1" applyBorder="1" applyAlignment="1">
      <alignment vertical="center"/>
    </xf>
    <xf numFmtId="9" fontId="8" fillId="3" borderId="51" xfId="2" applyFont="1" applyFill="1" applyBorder="1" applyAlignment="1">
      <alignment vertical="center"/>
    </xf>
    <xf numFmtId="38" fontId="8" fillId="3" borderId="24" xfId="1" applyFont="1" applyFill="1" applyBorder="1" applyAlignment="1">
      <alignment horizontal="right" vertical="center"/>
    </xf>
    <xf numFmtId="38" fontId="8" fillId="3" borderId="25" xfId="1" applyFont="1" applyFill="1" applyBorder="1" applyAlignment="1">
      <alignment horizontal="right" vertical="center"/>
    </xf>
    <xf numFmtId="38" fontId="8" fillId="3" borderId="26" xfId="1" applyFont="1" applyFill="1" applyBorder="1" applyAlignment="1">
      <alignment horizontal="right" vertical="center"/>
    </xf>
    <xf numFmtId="9" fontId="8" fillId="3" borderId="66" xfId="2" applyFont="1" applyFill="1" applyBorder="1" applyAlignment="1">
      <alignment horizontal="right" vertical="center"/>
    </xf>
    <xf numFmtId="9" fontId="8" fillId="3" borderId="59" xfId="2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8" fillId="3" borderId="68" xfId="0" applyFont="1" applyFill="1" applyBorder="1" applyAlignment="1">
      <alignment horizontal="left" vertical="center"/>
    </xf>
    <xf numFmtId="0" fontId="8" fillId="3" borderId="69" xfId="0" applyFont="1" applyFill="1" applyBorder="1" applyAlignment="1">
      <alignment horizontal="left" vertical="center"/>
    </xf>
    <xf numFmtId="0" fontId="8" fillId="3" borderId="70" xfId="0" applyFont="1" applyFill="1" applyBorder="1" applyAlignment="1">
      <alignment horizontal="left" vertical="center"/>
    </xf>
    <xf numFmtId="0" fontId="8" fillId="3" borderId="71" xfId="0" applyFont="1" applyFill="1" applyBorder="1" applyAlignment="1">
      <alignment horizontal="left" vertical="center"/>
    </xf>
    <xf numFmtId="38" fontId="8" fillId="3" borderId="28" xfId="1" applyFont="1" applyFill="1" applyBorder="1" applyAlignment="1">
      <alignment horizontal="right" vertical="center"/>
    </xf>
    <xf numFmtId="38" fontId="8" fillId="3" borderId="29" xfId="1" applyFont="1" applyFill="1" applyBorder="1" applyAlignment="1">
      <alignment horizontal="right" vertical="center"/>
    </xf>
    <xf numFmtId="38" fontId="8" fillId="3" borderId="30" xfId="1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right" vertical="center"/>
    </xf>
    <xf numFmtId="0" fontId="5" fillId="3" borderId="29" xfId="0" quotePrefix="1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38" fontId="8" fillId="3" borderId="32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33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G39"/>
  <sheetViews>
    <sheetView tabSelected="1" workbookViewId="0">
      <selection activeCell="B2" sqref="B2:H2"/>
    </sheetView>
  </sheetViews>
  <sheetFormatPr defaultColWidth="8.875" defaultRowHeight="11.25" x14ac:dyDescent="0.15"/>
  <cols>
    <col min="1" max="85" width="2.5" style="1" customWidth="1"/>
    <col min="86" max="16384" width="8.875" style="1"/>
  </cols>
  <sheetData>
    <row r="1" spans="1:59" ht="8.4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s="2" customFormat="1" ht="24" customHeight="1" x14ac:dyDescent="0.15">
      <c r="A2" s="4"/>
      <c r="B2" s="10"/>
      <c r="C2" s="10"/>
      <c r="D2" s="10"/>
      <c r="E2" s="10"/>
      <c r="F2" s="10"/>
      <c r="G2" s="10"/>
      <c r="H2" s="10"/>
      <c r="I2" s="4" t="s">
        <v>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s="2" customFormat="1" ht="13.15" customHeight="1" x14ac:dyDescent="0.15">
      <c r="A3" s="4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1" t="s">
        <v>15</v>
      </c>
      <c r="BA3" s="11"/>
      <c r="BB3" s="11"/>
      <c r="BC3" s="11"/>
      <c r="BD3" s="11"/>
      <c r="BE3" s="11"/>
      <c r="BF3" s="11"/>
      <c r="BG3" s="4"/>
    </row>
    <row r="4" spans="1:59" ht="4.9000000000000004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5" customHeight="1" x14ac:dyDescent="0.15">
      <c r="A5" s="3"/>
      <c r="B5" s="3"/>
      <c r="C5" s="12" t="s">
        <v>0</v>
      </c>
      <c r="D5" s="13"/>
      <c r="E5" s="13"/>
      <c r="F5" s="13"/>
      <c r="G5" s="13"/>
      <c r="H5" s="13"/>
      <c r="I5" s="13"/>
      <c r="J5" s="14"/>
      <c r="K5" s="18" t="s">
        <v>7</v>
      </c>
      <c r="L5" s="19"/>
      <c r="M5" s="19"/>
      <c r="N5" s="19"/>
      <c r="O5" s="19"/>
      <c r="P5" s="19"/>
      <c r="Q5" s="19"/>
      <c r="R5" s="20" t="s">
        <v>25</v>
      </c>
      <c r="S5" s="20"/>
      <c r="T5" s="20"/>
      <c r="U5" s="20"/>
      <c r="V5" s="20"/>
      <c r="W5" s="20"/>
      <c r="X5" s="20"/>
      <c r="Y5" s="20"/>
      <c r="Z5" s="21"/>
      <c r="AA5" s="18" t="s">
        <v>8</v>
      </c>
      <c r="AB5" s="19"/>
      <c r="AC5" s="19"/>
      <c r="AD5" s="19"/>
      <c r="AE5" s="19"/>
      <c r="AF5" s="19"/>
      <c r="AG5" s="19"/>
      <c r="AH5" s="20" t="s">
        <v>25</v>
      </c>
      <c r="AI5" s="20"/>
      <c r="AJ5" s="20"/>
      <c r="AK5" s="20"/>
      <c r="AL5" s="20"/>
      <c r="AM5" s="20"/>
      <c r="AN5" s="20"/>
      <c r="AO5" s="20"/>
      <c r="AP5" s="21"/>
      <c r="AQ5" s="18" t="s">
        <v>9</v>
      </c>
      <c r="AR5" s="19"/>
      <c r="AS5" s="19"/>
      <c r="AT5" s="19"/>
      <c r="AU5" s="19"/>
      <c r="AV5" s="19"/>
      <c r="AW5" s="19"/>
      <c r="AX5" s="20" t="s">
        <v>25</v>
      </c>
      <c r="AY5" s="20"/>
      <c r="AZ5" s="20"/>
      <c r="BA5" s="20"/>
      <c r="BB5" s="20"/>
      <c r="BC5" s="20"/>
      <c r="BD5" s="20"/>
      <c r="BE5" s="20"/>
      <c r="BF5" s="21"/>
      <c r="BG5" s="3"/>
    </row>
    <row r="6" spans="1:59" ht="28.9" customHeight="1" thickBot="1" x14ac:dyDescent="0.2">
      <c r="A6" s="3"/>
      <c r="B6" s="3"/>
      <c r="C6" s="15"/>
      <c r="D6" s="16"/>
      <c r="E6" s="16"/>
      <c r="F6" s="16"/>
      <c r="G6" s="16"/>
      <c r="H6" s="16"/>
      <c r="I6" s="16"/>
      <c r="J6" s="17"/>
      <c r="K6" s="15" t="s">
        <v>3</v>
      </c>
      <c r="L6" s="16"/>
      <c r="M6" s="16"/>
      <c r="N6" s="17"/>
      <c r="O6" s="22" t="s">
        <v>28</v>
      </c>
      <c r="P6" s="23"/>
      <c r="Q6" s="16" t="s">
        <v>4</v>
      </c>
      <c r="R6" s="16"/>
      <c r="S6" s="16"/>
      <c r="T6" s="16"/>
      <c r="U6" s="16"/>
      <c r="V6" s="16"/>
      <c r="W6" s="16"/>
      <c r="X6" s="16"/>
      <c r="Y6" s="16"/>
      <c r="Z6" s="24"/>
      <c r="AA6" s="42" t="s">
        <v>3</v>
      </c>
      <c r="AB6" s="16"/>
      <c r="AC6" s="16"/>
      <c r="AD6" s="17"/>
      <c r="AE6" s="22" t="s">
        <v>28</v>
      </c>
      <c r="AF6" s="23"/>
      <c r="AG6" s="16" t="s">
        <v>4</v>
      </c>
      <c r="AH6" s="16"/>
      <c r="AI6" s="16"/>
      <c r="AJ6" s="16"/>
      <c r="AK6" s="16"/>
      <c r="AL6" s="16"/>
      <c r="AM6" s="16"/>
      <c r="AN6" s="16"/>
      <c r="AO6" s="16"/>
      <c r="AP6" s="17"/>
      <c r="AQ6" s="15" t="s">
        <v>3</v>
      </c>
      <c r="AR6" s="16"/>
      <c r="AS6" s="16"/>
      <c r="AT6" s="17"/>
      <c r="AU6" s="22" t="s">
        <v>28</v>
      </c>
      <c r="AV6" s="23"/>
      <c r="AW6" s="16" t="s">
        <v>4</v>
      </c>
      <c r="AX6" s="16"/>
      <c r="AY6" s="16"/>
      <c r="AZ6" s="16"/>
      <c r="BA6" s="16"/>
      <c r="BB6" s="16"/>
      <c r="BC6" s="16"/>
      <c r="BD6" s="16"/>
      <c r="BE6" s="16"/>
      <c r="BF6" s="24"/>
      <c r="BG6" s="3"/>
    </row>
    <row r="7" spans="1:59" ht="15" customHeight="1" x14ac:dyDescent="0.15">
      <c r="A7" s="3"/>
      <c r="B7" s="3"/>
      <c r="C7" s="25" t="s">
        <v>1</v>
      </c>
      <c r="D7" s="26"/>
      <c r="E7" s="26"/>
      <c r="F7" s="26"/>
      <c r="G7" s="32"/>
      <c r="H7" s="32"/>
      <c r="I7" s="32"/>
      <c r="J7" s="33"/>
      <c r="K7" s="34"/>
      <c r="L7" s="35"/>
      <c r="M7" s="35"/>
      <c r="N7" s="36"/>
      <c r="O7" s="37" t="str">
        <f>IFERROR(K7/$K$11,"-")</f>
        <v>-</v>
      </c>
      <c r="P7" s="38"/>
      <c r="Q7" s="39"/>
      <c r="R7" s="40"/>
      <c r="S7" s="40"/>
      <c r="T7" s="40"/>
      <c r="U7" s="40"/>
      <c r="V7" s="40"/>
      <c r="W7" s="40"/>
      <c r="X7" s="40"/>
      <c r="Y7" s="40"/>
      <c r="Z7" s="41"/>
      <c r="AA7" s="34"/>
      <c r="AB7" s="35"/>
      <c r="AC7" s="35"/>
      <c r="AD7" s="36"/>
      <c r="AE7" s="37" t="str">
        <f>IFERROR(AA7/$AA$11,"-")</f>
        <v>-</v>
      </c>
      <c r="AF7" s="38"/>
      <c r="AG7" s="39"/>
      <c r="AH7" s="40"/>
      <c r="AI7" s="40"/>
      <c r="AJ7" s="40"/>
      <c r="AK7" s="40"/>
      <c r="AL7" s="40"/>
      <c r="AM7" s="40"/>
      <c r="AN7" s="40"/>
      <c r="AO7" s="40"/>
      <c r="AP7" s="41"/>
      <c r="AQ7" s="34"/>
      <c r="AR7" s="35"/>
      <c r="AS7" s="35"/>
      <c r="AT7" s="36"/>
      <c r="AU7" s="37" t="str">
        <f>IFERROR(AQ7/$AQ$11,"-")</f>
        <v>-</v>
      </c>
      <c r="AV7" s="38"/>
      <c r="AW7" s="39"/>
      <c r="AX7" s="40"/>
      <c r="AY7" s="40"/>
      <c r="AZ7" s="40"/>
      <c r="BA7" s="40"/>
      <c r="BB7" s="40"/>
      <c r="BC7" s="40"/>
      <c r="BD7" s="40"/>
      <c r="BE7" s="40"/>
      <c r="BF7" s="41"/>
      <c r="BG7" s="3"/>
    </row>
    <row r="8" spans="1:59" ht="15" customHeight="1" x14ac:dyDescent="0.15">
      <c r="A8" s="3"/>
      <c r="B8" s="3"/>
      <c r="C8" s="27"/>
      <c r="D8" s="28"/>
      <c r="E8" s="28"/>
      <c r="F8" s="28"/>
      <c r="G8" s="43"/>
      <c r="H8" s="43"/>
      <c r="I8" s="43"/>
      <c r="J8" s="44"/>
      <c r="K8" s="45"/>
      <c r="L8" s="46"/>
      <c r="M8" s="46"/>
      <c r="N8" s="47"/>
      <c r="O8" s="48" t="str">
        <f>IFERROR(K8/$K$11,"-")</f>
        <v>-</v>
      </c>
      <c r="P8" s="49"/>
      <c r="Q8" s="59"/>
      <c r="R8" s="50"/>
      <c r="S8" s="50"/>
      <c r="T8" s="50"/>
      <c r="U8" s="50"/>
      <c r="V8" s="50"/>
      <c r="W8" s="50"/>
      <c r="X8" s="50"/>
      <c r="Y8" s="50"/>
      <c r="Z8" s="51"/>
      <c r="AA8" s="45"/>
      <c r="AB8" s="46"/>
      <c r="AC8" s="46"/>
      <c r="AD8" s="47"/>
      <c r="AE8" s="48" t="str">
        <f>IFERROR(AA8/$AA$11,"-")</f>
        <v>-</v>
      </c>
      <c r="AF8" s="49"/>
      <c r="AG8" s="59"/>
      <c r="AH8" s="50"/>
      <c r="AI8" s="50"/>
      <c r="AJ8" s="50"/>
      <c r="AK8" s="50"/>
      <c r="AL8" s="50"/>
      <c r="AM8" s="50"/>
      <c r="AN8" s="50"/>
      <c r="AO8" s="50"/>
      <c r="AP8" s="51"/>
      <c r="AQ8" s="45"/>
      <c r="AR8" s="46"/>
      <c r="AS8" s="46"/>
      <c r="AT8" s="47"/>
      <c r="AU8" s="48" t="str">
        <f>IFERROR(AQ8/$AQ$11,"-")</f>
        <v>-</v>
      </c>
      <c r="AV8" s="49"/>
      <c r="AW8" s="59"/>
      <c r="AX8" s="50"/>
      <c r="AY8" s="50"/>
      <c r="AZ8" s="50"/>
      <c r="BA8" s="50"/>
      <c r="BB8" s="50"/>
      <c r="BC8" s="50"/>
      <c r="BD8" s="50"/>
      <c r="BE8" s="50"/>
      <c r="BF8" s="51"/>
      <c r="BG8" s="3"/>
    </row>
    <row r="9" spans="1:59" ht="15" customHeight="1" x14ac:dyDescent="0.15">
      <c r="A9" s="3"/>
      <c r="B9" s="3"/>
      <c r="C9" s="27"/>
      <c r="D9" s="28"/>
      <c r="E9" s="28"/>
      <c r="F9" s="28"/>
      <c r="G9" s="43"/>
      <c r="H9" s="43"/>
      <c r="I9" s="43"/>
      <c r="J9" s="44"/>
      <c r="K9" s="45"/>
      <c r="L9" s="46"/>
      <c r="M9" s="46"/>
      <c r="N9" s="47"/>
      <c r="O9" s="48" t="str">
        <f>IFERROR(K9/$K$11,"-")</f>
        <v>-</v>
      </c>
      <c r="P9" s="49"/>
      <c r="Q9" s="50"/>
      <c r="R9" s="50"/>
      <c r="S9" s="50"/>
      <c r="T9" s="50"/>
      <c r="U9" s="50"/>
      <c r="V9" s="50"/>
      <c r="W9" s="50"/>
      <c r="X9" s="50"/>
      <c r="Y9" s="50"/>
      <c r="Z9" s="51"/>
      <c r="AA9" s="45"/>
      <c r="AB9" s="46"/>
      <c r="AC9" s="46"/>
      <c r="AD9" s="47"/>
      <c r="AE9" s="48" t="str">
        <f>IFERROR(AA9/$AA$11,"-")</f>
        <v>-</v>
      </c>
      <c r="AF9" s="49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45"/>
      <c r="AR9" s="46"/>
      <c r="AS9" s="46"/>
      <c r="AT9" s="47"/>
      <c r="AU9" s="48" t="str">
        <f t="shared" ref="AU8:AU30" si="0">IFERROR(AQ9/$AQ$11,"-")</f>
        <v>-</v>
      </c>
      <c r="AV9" s="49"/>
      <c r="AW9" s="59"/>
      <c r="AX9" s="50"/>
      <c r="AY9" s="50"/>
      <c r="AZ9" s="50"/>
      <c r="BA9" s="50"/>
      <c r="BB9" s="50"/>
      <c r="BC9" s="50"/>
      <c r="BD9" s="50"/>
      <c r="BE9" s="50"/>
      <c r="BF9" s="51"/>
      <c r="BG9" s="3"/>
    </row>
    <row r="10" spans="1:59" ht="15" customHeight="1" x14ac:dyDescent="0.15">
      <c r="A10" s="3"/>
      <c r="B10" s="3"/>
      <c r="C10" s="27"/>
      <c r="D10" s="28"/>
      <c r="E10" s="28"/>
      <c r="F10" s="28"/>
      <c r="G10" s="60"/>
      <c r="H10" s="60"/>
      <c r="I10" s="60"/>
      <c r="J10" s="61"/>
      <c r="K10" s="62"/>
      <c r="L10" s="63"/>
      <c r="M10" s="63"/>
      <c r="N10" s="64"/>
      <c r="O10" s="48" t="str">
        <f>IFERROR(K10/$K$11,"-")</f>
        <v>-</v>
      </c>
      <c r="P10" s="49"/>
      <c r="Q10" s="65"/>
      <c r="R10" s="65"/>
      <c r="S10" s="65"/>
      <c r="T10" s="65"/>
      <c r="U10" s="65"/>
      <c r="V10" s="65"/>
      <c r="W10" s="65"/>
      <c r="X10" s="65"/>
      <c r="Y10" s="65"/>
      <c r="Z10" s="66"/>
      <c r="AA10" s="62"/>
      <c r="AB10" s="63"/>
      <c r="AC10" s="63"/>
      <c r="AD10" s="64"/>
      <c r="AE10" s="48" t="str">
        <f>IFERROR(AA10/$AA$11,"-")</f>
        <v>-</v>
      </c>
      <c r="AF10" s="49"/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Q10" s="62"/>
      <c r="AR10" s="63"/>
      <c r="AS10" s="63"/>
      <c r="AT10" s="64"/>
      <c r="AU10" s="48" t="str">
        <f t="shared" si="0"/>
        <v>-</v>
      </c>
      <c r="AV10" s="49"/>
      <c r="AW10" s="65"/>
      <c r="AX10" s="65"/>
      <c r="AY10" s="65"/>
      <c r="AZ10" s="65"/>
      <c r="BA10" s="65"/>
      <c r="BB10" s="65"/>
      <c r="BC10" s="65"/>
      <c r="BD10" s="65"/>
      <c r="BE10" s="65"/>
      <c r="BF10" s="66"/>
      <c r="BG10" s="3"/>
    </row>
    <row r="11" spans="1:59" ht="15" customHeight="1" thickBot="1" x14ac:dyDescent="0.2">
      <c r="A11" s="3"/>
      <c r="B11" s="3"/>
      <c r="C11" s="29"/>
      <c r="D11" s="30"/>
      <c r="E11" s="30"/>
      <c r="F11" s="31"/>
      <c r="G11" s="42" t="s">
        <v>13</v>
      </c>
      <c r="H11" s="16"/>
      <c r="I11" s="16"/>
      <c r="J11" s="17"/>
      <c r="K11" s="52">
        <f>SUM(K7:N10)</f>
        <v>0</v>
      </c>
      <c r="L11" s="53"/>
      <c r="M11" s="53"/>
      <c r="N11" s="54"/>
      <c r="O11" s="55" t="str">
        <f>IFERROR(K11/$K$11,"-")</f>
        <v>-</v>
      </c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52">
        <f>SUM(AA7:AD10)</f>
        <v>0</v>
      </c>
      <c r="AB11" s="53"/>
      <c r="AC11" s="53"/>
      <c r="AD11" s="54"/>
      <c r="AE11" s="55" t="str">
        <f>IFERROR(AA11/$AA$11,"-")</f>
        <v>-</v>
      </c>
      <c r="AF11" s="56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52">
        <f>SUM(AQ7:AT10)</f>
        <v>0</v>
      </c>
      <c r="AR11" s="53"/>
      <c r="AS11" s="53"/>
      <c r="AT11" s="54"/>
      <c r="AU11" s="55" t="str">
        <f t="shared" si="0"/>
        <v>-</v>
      </c>
      <c r="AV11" s="56"/>
      <c r="AW11" s="57"/>
      <c r="AX11" s="57"/>
      <c r="AY11" s="57"/>
      <c r="AZ11" s="57"/>
      <c r="BA11" s="57"/>
      <c r="BB11" s="57"/>
      <c r="BC11" s="57"/>
      <c r="BD11" s="57"/>
      <c r="BE11" s="57"/>
      <c r="BF11" s="58"/>
      <c r="BG11" s="3"/>
    </row>
    <row r="12" spans="1:59" ht="15" customHeight="1" x14ac:dyDescent="0.15">
      <c r="A12" s="3"/>
      <c r="B12" s="3"/>
      <c r="C12" s="67" t="s">
        <v>6</v>
      </c>
      <c r="D12" s="68"/>
      <c r="E12" s="68"/>
      <c r="F12" s="68"/>
      <c r="G12" s="32"/>
      <c r="H12" s="32"/>
      <c r="I12" s="32"/>
      <c r="J12" s="33"/>
      <c r="K12" s="34"/>
      <c r="L12" s="35"/>
      <c r="M12" s="35"/>
      <c r="N12" s="36"/>
      <c r="O12" s="74" t="str">
        <f>IFERROR(K12/$K$11,"-")</f>
        <v>-</v>
      </c>
      <c r="P12" s="75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34"/>
      <c r="AB12" s="35"/>
      <c r="AC12" s="35"/>
      <c r="AD12" s="36"/>
      <c r="AE12" s="74" t="str">
        <f>IFERROR(AA12/$AA$11,"-")</f>
        <v>-</v>
      </c>
      <c r="AF12" s="75"/>
      <c r="AG12" s="40"/>
      <c r="AH12" s="40"/>
      <c r="AI12" s="40"/>
      <c r="AJ12" s="40"/>
      <c r="AK12" s="40"/>
      <c r="AL12" s="40"/>
      <c r="AM12" s="40"/>
      <c r="AN12" s="40"/>
      <c r="AO12" s="40"/>
      <c r="AP12" s="41"/>
      <c r="AQ12" s="34"/>
      <c r="AR12" s="35"/>
      <c r="AS12" s="35"/>
      <c r="AT12" s="36"/>
      <c r="AU12" s="74" t="str">
        <f t="shared" si="0"/>
        <v>-</v>
      </c>
      <c r="AV12" s="75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3"/>
    </row>
    <row r="13" spans="1:59" ht="15" customHeight="1" x14ac:dyDescent="0.15">
      <c r="A13" s="3"/>
      <c r="B13" s="3"/>
      <c r="C13" s="69"/>
      <c r="D13" s="70"/>
      <c r="E13" s="70"/>
      <c r="F13" s="70"/>
      <c r="G13" s="43"/>
      <c r="H13" s="43"/>
      <c r="I13" s="43"/>
      <c r="J13" s="44"/>
      <c r="K13" s="45"/>
      <c r="L13" s="46"/>
      <c r="M13" s="46"/>
      <c r="N13" s="47"/>
      <c r="O13" s="48" t="str">
        <f>IFERROR(K13/$K$11,"-")</f>
        <v>-</v>
      </c>
      <c r="P13" s="49"/>
      <c r="Q13" s="50"/>
      <c r="R13" s="50"/>
      <c r="S13" s="50"/>
      <c r="T13" s="50"/>
      <c r="U13" s="50"/>
      <c r="V13" s="50"/>
      <c r="W13" s="50"/>
      <c r="X13" s="50"/>
      <c r="Y13" s="50"/>
      <c r="Z13" s="51"/>
      <c r="AA13" s="45"/>
      <c r="AB13" s="46"/>
      <c r="AC13" s="46"/>
      <c r="AD13" s="47"/>
      <c r="AE13" s="48" t="str">
        <f t="shared" ref="AE8:AE30" si="1">IFERROR(AA13/$AA$11,"-")</f>
        <v>-</v>
      </c>
      <c r="AF13" s="49"/>
      <c r="AG13" s="50"/>
      <c r="AH13" s="50"/>
      <c r="AI13" s="50"/>
      <c r="AJ13" s="50"/>
      <c r="AK13" s="50"/>
      <c r="AL13" s="50"/>
      <c r="AM13" s="50"/>
      <c r="AN13" s="50"/>
      <c r="AO13" s="50"/>
      <c r="AP13" s="51"/>
      <c r="AQ13" s="45"/>
      <c r="AR13" s="46"/>
      <c r="AS13" s="46"/>
      <c r="AT13" s="47"/>
      <c r="AU13" s="48" t="str">
        <f t="shared" si="0"/>
        <v>-</v>
      </c>
      <c r="AV13" s="49"/>
      <c r="AW13" s="50"/>
      <c r="AX13" s="50"/>
      <c r="AY13" s="50"/>
      <c r="AZ13" s="50"/>
      <c r="BA13" s="50"/>
      <c r="BB13" s="50"/>
      <c r="BC13" s="50"/>
      <c r="BD13" s="50"/>
      <c r="BE13" s="50"/>
      <c r="BF13" s="51"/>
      <c r="BG13" s="3"/>
    </row>
    <row r="14" spans="1:59" ht="15" customHeight="1" x14ac:dyDescent="0.15">
      <c r="A14" s="3"/>
      <c r="B14" s="3"/>
      <c r="C14" s="69"/>
      <c r="D14" s="70"/>
      <c r="E14" s="70"/>
      <c r="F14" s="70"/>
      <c r="G14" s="43"/>
      <c r="H14" s="43"/>
      <c r="I14" s="43"/>
      <c r="J14" s="44"/>
      <c r="K14" s="45"/>
      <c r="L14" s="46"/>
      <c r="M14" s="46"/>
      <c r="N14" s="47"/>
      <c r="O14" s="48" t="str">
        <f>IFERROR(K14/$K$11,"-")</f>
        <v>-</v>
      </c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45"/>
      <c r="AB14" s="46"/>
      <c r="AC14" s="46"/>
      <c r="AD14" s="47"/>
      <c r="AE14" s="48" t="str">
        <f t="shared" si="1"/>
        <v>-</v>
      </c>
      <c r="AF14" s="49"/>
      <c r="AG14" s="50"/>
      <c r="AH14" s="50"/>
      <c r="AI14" s="50"/>
      <c r="AJ14" s="50"/>
      <c r="AK14" s="50"/>
      <c r="AL14" s="50"/>
      <c r="AM14" s="50"/>
      <c r="AN14" s="50"/>
      <c r="AO14" s="50"/>
      <c r="AP14" s="51"/>
      <c r="AQ14" s="45"/>
      <c r="AR14" s="46"/>
      <c r="AS14" s="46"/>
      <c r="AT14" s="47"/>
      <c r="AU14" s="48" t="str">
        <f t="shared" si="0"/>
        <v>-</v>
      </c>
      <c r="AV14" s="49"/>
      <c r="AW14" s="50"/>
      <c r="AX14" s="50"/>
      <c r="AY14" s="50"/>
      <c r="AZ14" s="50"/>
      <c r="BA14" s="50"/>
      <c r="BB14" s="50"/>
      <c r="BC14" s="50"/>
      <c r="BD14" s="50"/>
      <c r="BE14" s="50"/>
      <c r="BF14" s="51"/>
      <c r="BG14" s="3"/>
    </row>
    <row r="15" spans="1:59" ht="15" customHeight="1" x14ac:dyDescent="0.15">
      <c r="A15" s="3"/>
      <c r="B15" s="3"/>
      <c r="C15" s="69"/>
      <c r="D15" s="70"/>
      <c r="E15" s="70"/>
      <c r="F15" s="70"/>
      <c r="G15" s="60"/>
      <c r="H15" s="60"/>
      <c r="I15" s="60"/>
      <c r="J15" s="61"/>
      <c r="K15" s="62"/>
      <c r="L15" s="63"/>
      <c r="M15" s="63"/>
      <c r="N15" s="64"/>
      <c r="O15" s="76" t="str">
        <f>IFERROR(K15/$K$11,"-")</f>
        <v>-</v>
      </c>
      <c r="P15" s="77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2"/>
      <c r="AB15" s="63"/>
      <c r="AC15" s="63"/>
      <c r="AD15" s="64"/>
      <c r="AE15" s="76" t="str">
        <f t="shared" si="1"/>
        <v>-</v>
      </c>
      <c r="AF15" s="77"/>
      <c r="AG15" s="65"/>
      <c r="AH15" s="65"/>
      <c r="AI15" s="65"/>
      <c r="AJ15" s="65"/>
      <c r="AK15" s="65"/>
      <c r="AL15" s="65"/>
      <c r="AM15" s="65"/>
      <c r="AN15" s="65"/>
      <c r="AO15" s="65"/>
      <c r="AP15" s="66"/>
      <c r="AQ15" s="62"/>
      <c r="AR15" s="63"/>
      <c r="AS15" s="63"/>
      <c r="AT15" s="64"/>
      <c r="AU15" s="76" t="str">
        <f t="shared" si="0"/>
        <v>-</v>
      </c>
      <c r="AV15" s="77"/>
      <c r="AW15" s="65"/>
      <c r="AX15" s="65"/>
      <c r="AY15" s="65"/>
      <c r="AZ15" s="65"/>
      <c r="BA15" s="65"/>
      <c r="BB15" s="65"/>
      <c r="BC15" s="65"/>
      <c r="BD15" s="65"/>
      <c r="BE15" s="65"/>
      <c r="BF15" s="66"/>
      <c r="BG15" s="3"/>
    </row>
    <row r="16" spans="1:59" ht="15" customHeight="1" thickBot="1" x14ac:dyDescent="0.2">
      <c r="A16" s="3"/>
      <c r="B16" s="3"/>
      <c r="C16" s="71"/>
      <c r="D16" s="72"/>
      <c r="E16" s="72"/>
      <c r="F16" s="73"/>
      <c r="G16" s="42" t="s">
        <v>13</v>
      </c>
      <c r="H16" s="16"/>
      <c r="I16" s="16"/>
      <c r="J16" s="17"/>
      <c r="K16" s="52">
        <f>SUM(K12:N15)</f>
        <v>0</v>
      </c>
      <c r="L16" s="53"/>
      <c r="M16" s="53"/>
      <c r="N16" s="54"/>
      <c r="O16" s="55" t="str">
        <f>IFERROR(K16/$K$11,"-")</f>
        <v>-</v>
      </c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52">
        <f>SUM(AA12:AD15)</f>
        <v>0</v>
      </c>
      <c r="AB16" s="53"/>
      <c r="AC16" s="53"/>
      <c r="AD16" s="54"/>
      <c r="AE16" s="55" t="str">
        <f t="shared" si="1"/>
        <v>-</v>
      </c>
      <c r="AF16" s="56"/>
      <c r="AG16" s="57"/>
      <c r="AH16" s="57"/>
      <c r="AI16" s="57"/>
      <c r="AJ16" s="57"/>
      <c r="AK16" s="57"/>
      <c r="AL16" s="57"/>
      <c r="AM16" s="57"/>
      <c r="AN16" s="57"/>
      <c r="AO16" s="57"/>
      <c r="AP16" s="58"/>
      <c r="AQ16" s="52">
        <f>SUM(AQ12:AT15)</f>
        <v>0</v>
      </c>
      <c r="AR16" s="53"/>
      <c r="AS16" s="53"/>
      <c r="AT16" s="54"/>
      <c r="AU16" s="55" t="str">
        <f t="shared" si="0"/>
        <v>-</v>
      </c>
      <c r="AV16" s="56"/>
      <c r="AW16" s="57"/>
      <c r="AX16" s="57"/>
      <c r="AY16" s="57"/>
      <c r="AZ16" s="57"/>
      <c r="BA16" s="57"/>
      <c r="BB16" s="57"/>
      <c r="BC16" s="57"/>
      <c r="BD16" s="57"/>
      <c r="BE16" s="57"/>
      <c r="BF16" s="58"/>
      <c r="BG16" s="3"/>
    </row>
    <row r="17" spans="1:59" ht="15" customHeight="1" thickBot="1" x14ac:dyDescent="0.2">
      <c r="A17" s="3"/>
      <c r="B17" s="3"/>
      <c r="C17" s="78" t="s">
        <v>10</v>
      </c>
      <c r="D17" s="79"/>
      <c r="E17" s="79"/>
      <c r="F17" s="79"/>
      <c r="G17" s="80"/>
      <c r="H17" s="80"/>
      <c r="I17" s="80"/>
      <c r="J17" s="81"/>
      <c r="K17" s="82">
        <f>K11-K16</f>
        <v>0</v>
      </c>
      <c r="L17" s="83"/>
      <c r="M17" s="83"/>
      <c r="N17" s="84"/>
      <c r="O17" s="85" t="str">
        <f>IFERROR(K17/$K$11,"-")</f>
        <v>-</v>
      </c>
      <c r="P17" s="86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2">
        <f>AA11-AA16</f>
        <v>0</v>
      </c>
      <c r="AB17" s="83"/>
      <c r="AC17" s="83"/>
      <c r="AD17" s="84"/>
      <c r="AE17" s="85" t="str">
        <f t="shared" si="1"/>
        <v>-</v>
      </c>
      <c r="AF17" s="86"/>
      <c r="AG17" s="87"/>
      <c r="AH17" s="87"/>
      <c r="AI17" s="87"/>
      <c r="AJ17" s="87"/>
      <c r="AK17" s="87"/>
      <c r="AL17" s="87"/>
      <c r="AM17" s="87"/>
      <c r="AN17" s="87"/>
      <c r="AO17" s="87"/>
      <c r="AP17" s="88"/>
      <c r="AQ17" s="82">
        <f>AQ11-AQ16</f>
        <v>0</v>
      </c>
      <c r="AR17" s="83"/>
      <c r="AS17" s="83"/>
      <c r="AT17" s="84"/>
      <c r="AU17" s="85" t="str">
        <f t="shared" si="0"/>
        <v>-</v>
      </c>
      <c r="AV17" s="86"/>
      <c r="AW17" s="87"/>
      <c r="AX17" s="87"/>
      <c r="AY17" s="87"/>
      <c r="AZ17" s="87"/>
      <c r="BA17" s="87"/>
      <c r="BB17" s="87"/>
      <c r="BC17" s="87"/>
      <c r="BD17" s="87"/>
      <c r="BE17" s="87"/>
      <c r="BF17" s="88"/>
      <c r="BG17" s="3"/>
    </row>
    <row r="18" spans="1:59" ht="15" customHeight="1" x14ac:dyDescent="0.15">
      <c r="A18" s="3"/>
      <c r="B18" s="3"/>
      <c r="C18" s="25" t="s">
        <v>11</v>
      </c>
      <c r="D18" s="26"/>
      <c r="E18" s="26"/>
      <c r="F18" s="26"/>
      <c r="G18" s="32"/>
      <c r="H18" s="32"/>
      <c r="I18" s="32"/>
      <c r="J18" s="33"/>
      <c r="K18" s="34"/>
      <c r="L18" s="35"/>
      <c r="M18" s="35"/>
      <c r="N18" s="36"/>
      <c r="O18" s="74" t="str">
        <f>IFERROR(K18/$K$11,"-")</f>
        <v>-</v>
      </c>
      <c r="P18" s="75"/>
      <c r="Q18" s="39"/>
      <c r="R18" s="40"/>
      <c r="S18" s="40"/>
      <c r="T18" s="40"/>
      <c r="U18" s="40"/>
      <c r="V18" s="40"/>
      <c r="W18" s="40"/>
      <c r="X18" s="40"/>
      <c r="Y18" s="40"/>
      <c r="Z18" s="41"/>
      <c r="AA18" s="34"/>
      <c r="AB18" s="35"/>
      <c r="AC18" s="35"/>
      <c r="AD18" s="36"/>
      <c r="AE18" s="74" t="str">
        <f t="shared" si="1"/>
        <v>-</v>
      </c>
      <c r="AF18" s="75"/>
      <c r="AG18" s="39"/>
      <c r="AH18" s="40"/>
      <c r="AI18" s="40"/>
      <c r="AJ18" s="40"/>
      <c r="AK18" s="40"/>
      <c r="AL18" s="40"/>
      <c r="AM18" s="40"/>
      <c r="AN18" s="40"/>
      <c r="AO18" s="40"/>
      <c r="AP18" s="41"/>
      <c r="AQ18" s="34"/>
      <c r="AR18" s="35"/>
      <c r="AS18" s="35"/>
      <c r="AT18" s="36"/>
      <c r="AU18" s="74" t="str">
        <f t="shared" si="0"/>
        <v>-</v>
      </c>
      <c r="AV18" s="75"/>
      <c r="AW18" s="39"/>
      <c r="AX18" s="40"/>
      <c r="AY18" s="40"/>
      <c r="AZ18" s="40"/>
      <c r="BA18" s="40"/>
      <c r="BB18" s="40"/>
      <c r="BC18" s="40"/>
      <c r="BD18" s="40"/>
      <c r="BE18" s="40"/>
      <c r="BF18" s="41"/>
      <c r="BG18" s="3"/>
    </row>
    <row r="19" spans="1:59" ht="15" customHeight="1" x14ac:dyDescent="0.15">
      <c r="A19" s="3"/>
      <c r="B19" s="3"/>
      <c r="C19" s="100"/>
      <c r="D19" s="101"/>
      <c r="E19" s="101"/>
      <c r="F19" s="101"/>
      <c r="G19" s="43"/>
      <c r="H19" s="43"/>
      <c r="I19" s="43"/>
      <c r="J19" s="44"/>
      <c r="K19" s="45"/>
      <c r="L19" s="46"/>
      <c r="M19" s="46"/>
      <c r="N19" s="47"/>
      <c r="O19" s="48" t="str">
        <f>IFERROR(K19/$K$11,"-")</f>
        <v>-</v>
      </c>
      <c r="P19" s="49"/>
      <c r="Q19" s="59"/>
      <c r="R19" s="50"/>
      <c r="S19" s="50"/>
      <c r="T19" s="50"/>
      <c r="U19" s="50"/>
      <c r="V19" s="50"/>
      <c r="W19" s="50"/>
      <c r="X19" s="50"/>
      <c r="Y19" s="50"/>
      <c r="Z19" s="51"/>
      <c r="AA19" s="45"/>
      <c r="AB19" s="46"/>
      <c r="AC19" s="46"/>
      <c r="AD19" s="47"/>
      <c r="AE19" s="48" t="str">
        <f t="shared" si="1"/>
        <v>-</v>
      </c>
      <c r="AF19" s="49"/>
      <c r="AG19" s="59"/>
      <c r="AH19" s="50"/>
      <c r="AI19" s="50"/>
      <c r="AJ19" s="50"/>
      <c r="AK19" s="50"/>
      <c r="AL19" s="50"/>
      <c r="AM19" s="50"/>
      <c r="AN19" s="50"/>
      <c r="AO19" s="50"/>
      <c r="AP19" s="51"/>
      <c r="AQ19" s="45"/>
      <c r="AR19" s="46"/>
      <c r="AS19" s="46"/>
      <c r="AT19" s="47"/>
      <c r="AU19" s="48" t="str">
        <f t="shared" si="0"/>
        <v>-</v>
      </c>
      <c r="AV19" s="49"/>
      <c r="AW19" s="59"/>
      <c r="AX19" s="50"/>
      <c r="AY19" s="50"/>
      <c r="AZ19" s="50"/>
      <c r="BA19" s="50"/>
      <c r="BB19" s="50"/>
      <c r="BC19" s="50"/>
      <c r="BD19" s="50"/>
      <c r="BE19" s="50"/>
      <c r="BF19" s="51"/>
      <c r="BG19" s="3"/>
    </row>
    <row r="20" spans="1:59" ht="15" customHeight="1" x14ac:dyDescent="0.15">
      <c r="A20" s="3"/>
      <c r="B20" s="3"/>
      <c r="C20" s="27"/>
      <c r="D20" s="28"/>
      <c r="E20" s="28"/>
      <c r="F20" s="28"/>
      <c r="G20" s="43"/>
      <c r="H20" s="43"/>
      <c r="I20" s="43"/>
      <c r="J20" s="44"/>
      <c r="K20" s="45"/>
      <c r="L20" s="46"/>
      <c r="M20" s="46"/>
      <c r="N20" s="47"/>
      <c r="O20" s="48" t="str">
        <f>IFERROR(K20/$K$11,"-")</f>
        <v>-</v>
      </c>
      <c r="P20" s="49"/>
      <c r="Q20" s="59"/>
      <c r="R20" s="50"/>
      <c r="S20" s="50"/>
      <c r="T20" s="50"/>
      <c r="U20" s="50"/>
      <c r="V20" s="50"/>
      <c r="W20" s="50"/>
      <c r="X20" s="50"/>
      <c r="Y20" s="50"/>
      <c r="Z20" s="51"/>
      <c r="AA20" s="45"/>
      <c r="AB20" s="46"/>
      <c r="AC20" s="46"/>
      <c r="AD20" s="47"/>
      <c r="AE20" s="48" t="str">
        <f t="shared" si="1"/>
        <v>-</v>
      </c>
      <c r="AF20" s="49"/>
      <c r="AG20" s="59"/>
      <c r="AH20" s="50"/>
      <c r="AI20" s="50"/>
      <c r="AJ20" s="50"/>
      <c r="AK20" s="50"/>
      <c r="AL20" s="50"/>
      <c r="AM20" s="50"/>
      <c r="AN20" s="50"/>
      <c r="AO20" s="50"/>
      <c r="AP20" s="51"/>
      <c r="AQ20" s="45"/>
      <c r="AR20" s="46"/>
      <c r="AS20" s="46"/>
      <c r="AT20" s="47"/>
      <c r="AU20" s="48" t="str">
        <f t="shared" si="0"/>
        <v>-</v>
      </c>
      <c r="AV20" s="49"/>
      <c r="AW20" s="59"/>
      <c r="AX20" s="50"/>
      <c r="AY20" s="50"/>
      <c r="AZ20" s="50"/>
      <c r="BA20" s="50"/>
      <c r="BB20" s="50"/>
      <c r="BC20" s="50"/>
      <c r="BD20" s="50"/>
      <c r="BE20" s="50"/>
      <c r="BF20" s="51"/>
      <c r="BG20" s="3"/>
    </row>
    <row r="21" spans="1:59" ht="15" customHeight="1" x14ac:dyDescent="0.15">
      <c r="A21" s="3"/>
      <c r="B21" s="3"/>
      <c r="C21" s="27"/>
      <c r="D21" s="28"/>
      <c r="E21" s="28"/>
      <c r="F21" s="28"/>
      <c r="G21" s="43"/>
      <c r="H21" s="43"/>
      <c r="I21" s="43"/>
      <c r="J21" s="44"/>
      <c r="K21" s="45"/>
      <c r="L21" s="46"/>
      <c r="M21" s="46"/>
      <c r="N21" s="47"/>
      <c r="O21" s="48" t="str">
        <f>IFERROR(K21/$K$11,"-")</f>
        <v>-</v>
      </c>
      <c r="P21" s="49"/>
      <c r="Q21" s="59"/>
      <c r="R21" s="50"/>
      <c r="S21" s="50"/>
      <c r="T21" s="50"/>
      <c r="U21" s="50"/>
      <c r="V21" s="50"/>
      <c r="W21" s="50"/>
      <c r="X21" s="50"/>
      <c r="Y21" s="50"/>
      <c r="Z21" s="51"/>
      <c r="AA21" s="45"/>
      <c r="AB21" s="46"/>
      <c r="AC21" s="46"/>
      <c r="AD21" s="47"/>
      <c r="AE21" s="48" t="str">
        <f t="shared" si="1"/>
        <v>-</v>
      </c>
      <c r="AF21" s="49"/>
      <c r="AG21" s="59"/>
      <c r="AH21" s="50"/>
      <c r="AI21" s="50"/>
      <c r="AJ21" s="50"/>
      <c r="AK21" s="50"/>
      <c r="AL21" s="50"/>
      <c r="AM21" s="50"/>
      <c r="AN21" s="50"/>
      <c r="AO21" s="50"/>
      <c r="AP21" s="51"/>
      <c r="AQ21" s="45"/>
      <c r="AR21" s="46"/>
      <c r="AS21" s="46"/>
      <c r="AT21" s="47"/>
      <c r="AU21" s="48" t="str">
        <f t="shared" si="0"/>
        <v>-</v>
      </c>
      <c r="AV21" s="49"/>
      <c r="AW21" s="59"/>
      <c r="AX21" s="50"/>
      <c r="AY21" s="50"/>
      <c r="AZ21" s="50"/>
      <c r="BA21" s="50"/>
      <c r="BB21" s="50"/>
      <c r="BC21" s="50"/>
      <c r="BD21" s="50"/>
      <c r="BE21" s="50"/>
      <c r="BF21" s="51"/>
      <c r="BG21" s="3"/>
    </row>
    <row r="22" spans="1:59" ht="15" customHeight="1" x14ac:dyDescent="0.15">
      <c r="A22" s="3"/>
      <c r="B22" s="3"/>
      <c r="C22" s="27"/>
      <c r="D22" s="28"/>
      <c r="E22" s="28"/>
      <c r="F22" s="28"/>
      <c r="G22" s="43"/>
      <c r="H22" s="43"/>
      <c r="I22" s="43"/>
      <c r="J22" s="44"/>
      <c r="K22" s="45"/>
      <c r="L22" s="46"/>
      <c r="M22" s="46"/>
      <c r="N22" s="47"/>
      <c r="O22" s="48" t="str">
        <f>IFERROR(K22/$K$11,"-")</f>
        <v>-</v>
      </c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1"/>
      <c r="AA22" s="45"/>
      <c r="AB22" s="46"/>
      <c r="AC22" s="46"/>
      <c r="AD22" s="47"/>
      <c r="AE22" s="48" t="str">
        <f t="shared" si="1"/>
        <v>-</v>
      </c>
      <c r="AF22" s="49"/>
      <c r="AG22" s="50"/>
      <c r="AH22" s="50"/>
      <c r="AI22" s="50"/>
      <c r="AJ22" s="50"/>
      <c r="AK22" s="50"/>
      <c r="AL22" s="50"/>
      <c r="AM22" s="50"/>
      <c r="AN22" s="50"/>
      <c r="AO22" s="50"/>
      <c r="AP22" s="51"/>
      <c r="AQ22" s="45"/>
      <c r="AR22" s="46"/>
      <c r="AS22" s="46"/>
      <c r="AT22" s="47"/>
      <c r="AU22" s="48" t="str">
        <f t="shared" si="0"/>
        <v>-</v>
      </c>
      <c r="AV22" s="49"/>
      <c r="AW22" s="50"/>
      <c r="AX22" s="50"/>
      <c r="AY22" s="50"/>
      <c r="AZ22" s="50"/>
      <c r="BA22" s="50"/>
      <c r="BB22" s="50"/>
      <c r="BC22" s="50"/>
      <c r="BD22" s="50"/>
      <c r="BE22" s="50"/>
      <c r="BF22" s="51"/>
      <c r="BG22" s="3"/>
    </row>
    <row r="23" spans="1:59" ht="15" customHeight="1" x14ac:dyDescent="0.15">
      <c r="A23" s="3"/>
      <c r="B23" s="3"/>
      <c r="C23" s="27"/>
      <c r="D23" s="28"/>
      <c r="E23" s="28"/>
      <c r="F23" s="28"/>
      <c r="G23" s="43"/>
      <c r="H23" s="43"/>
      <c r="I23" s="43"/>
      <c r="J23" s="44"/>
      <c r="K23" s="45"/>
      <c r="L23" s="46"/>
      <c r="M23" s="46"/>
      <c r="N23" s="47"/>
      <c r="O23" s="48" t="str">
        <f>IFERROR(K23/$K$11,"-")</f>
        <v>-</v>
      </c>
      <c r="P23" s="49"/>
      <c r="Q23" s="59"/>
      <c r="R23" s="50"/>
      <c r="S23" s="50"/>
      <c r="T23" s="50"/>
      <c r="U23" s="50"/>
      <c r="V23" s="50"/>
      <c r="W23" s="50"/>
      <c r="X23" s="50"/>
      <c r="Y23" s="50"/>
      <c r="Z23" s="51"/>
      <c r="AA23" s="45"/>
      <c r="AB23" s="46"/>
      <c r="AC23" s="46"/>
      <c r="AD23" s="47"/>
      <c r="AE23" s="48" t="str">
        <f t="shared" si="1"/>
        <v>-</v>
      </c>
      <c r="AF23" s="49"/>
      <c r="AG23" s="59"/>
      <c r="AH23" s="50"/>
      <c r="AI23" s="50"/>
      <c r="AJ23" s="50"/>
      <c r="AK23" s="50"/>
      <c r="AL23" s="50"/>
      <c r="AM23" s="50"/>
      <c r="AN23" s="50"/>
      <c r="AO23" s="50"/>
      <c r="AP23" s="51"/>
      <c r="AQ23" s="45"/>
      <c r="AR23" s="46"/>
      <c r="AS23" s="46"/>
      <c r="AT23" s="47"/>
      <c r="AU23" s="48" t="str">
        <f t="shared" si="0"/>
        <v>-</v>
      </c>
      <c r="AV23" s="49"/>
      <c r="AW23" s="59"/>
      <c r="AX23" s="50"/>
      <c r="AY23" s="50"/>
      <c r="AZ23" s="50"/>
      <c r="BA23" s="50"/>
      <c r="BB23" s="50"/>
      <c r="BC23" s="50"/>
      <c r="BD23" s="50"/>
      <c r="BE23" s="50"/>
      <c r="BF23" s="51"/>
      <c r="BG23" s="3"/>
    </row>
    <row r="24" spans="1:59" ht="15" customHeight="1" x14ac:dyDescent="0.15">
      <c r="A24" s="3"/>
      <c r="B24" s="3"/>
      <c r="C24" s="27"/>
      <c r="D24" s="28"/>
      <c r="E24" s="28"/>
      <c r="F24" s="28"/>
      <c r="G24" s="43"/>
      <c r="H24" s="43"/>
      <c r="I24" s="43"/>
      <c r="J24" s="44"/>
      <c r="K24" s="45"/>
      <c r="L24" s="46"/>
      <c r="M24" s="46"/>
      <c r="N24" s="47"/>
      <c r="O24" s="48" t="str">
        <f>IFERROR(K24/$K$11,"-")</f>
        <v>-</v>
      </c>
      <c r="P24" s="49"/>
      <c r="Q24" s="59"/>
      <c r="R24" s="50"/>
      <c r="S24" s="50"/>
      <c r="T24" s="50"/>
      <c r="U24" s="50"/>
      <c r="V24" s="50"/>
      <c r="W24" s="50"/>
      <c r="X24" s="50"/>
      <c r="Y24" s="50"/>
      <c r="Z24" s="51"/>
      <c r="AA24" s="45"/>
      <c r="AB24" s="46"/>
      <c r="AC24" s="46"/>
      <c r="AD24" s="47"/>
      <c r="AE24" s="48" t="str">
        <f t="shared" si="1"/>
        <v>-</v>
      </c>
      <c r="AF24" s="49"/>
      <c r="AG24" s="59"/>
      <c r="AH24" s="50"/>
      <c r="AI24" s="50"/>
      <c r="AJ24" s="50"/>
      <c r="AK24" s="50"/>
      <c r="AL24" s="50"/>
      <c r="AM24" s="50"/>
      <c r="AN24" s="50"/>
      <c r="AO24" s="50"/>
      <c r="AP24" s="51"/>
      <c r="AQ24" s="45"/>
      <c r="AR24" s="46"/>
      <c r="AS24" s="46"/>
      <c r="AT24" s="47"/>
      <c r="AU24" s="48" t="str">
        <f t="shared" si="0"/>
        <v>-</v>
      </c>
      <c r="AV24" s="49"/>
      <c r="AW24" s="59"/>
      <c r="AX24" s="50"/>
      <c r="AY24" s="50"/>
      <c r="AZ24" s="50"/>
      <c r="BA24" s="50"/>
      <c r="BB24" s="50"/>
      <c r="BC24" s="50"/>
      <c r="BD24" s="50"/>
      <c r="BE24" s="50"/>
      <c r="BF24" s="51"/>
      <c r="BG24" s="3"/>
    </row>
    <row r="25" spans="1:59" ht="15" customHeight="1" x14ac:dyDescent="0.15">
      <c r="A25" s="3"/>
      <c r="B25" s="3"/>
      <c r="C25" s="27"/>
      <c r="D25" s="28"/>
      <c r="E25" s="28"/>
      <c r="F25" s="28"/>
      <c r="G25" s="43"/>
      <c r="H25" s="43"/>
      <c r="I25" s="43"/>
      <c r="J25" s="44"/>
      <c r="K25" s="45"/>
      <c r="L25" s="46"/>
      <c r="M25" s="46"/>
      <c r="N25" s="47"/>
      <c r="O25" s="48" t="str">
        <f>IFERROR(K25/$K$11,"-")</f>
        <v>-</v>
      </c>
      <c r="P25" s="49"/>
      <c r="Q25" s="59"/>
      <c r="R25" s="50"/>
      <c r="S25" s="50"/>
      <c r="T25" s="50"/>
      <c r="U25" s="50"/>
      <c r="V25" s="50"/>
      <c r="W25" s="50"/>
      <c r="X25" s="50"/>
      <c r="Y25" s="50"/>
      <c r="Z25" s="51"/>
      <c r="AA25" s="45"/>
      <c r="AB25" s="46"/>
      <c r="AC25" s="46"/>
      <c r="AD25" s="47"/>
      <c r="AE25" s="48" t="str">
        <f t="shared" si="1"/>
        <v>-</v>
      </c>
      <c r="AF25" s="49"/>
      <c r="AG25" s="59"/>
      <c r="AH25" s="50"/>
      <c r="AI25" s="50"/>
      <c r="AJ25" s="50"/>
      <c r="AK25" s="50"/>
      <c r="AL25" s="50"/>
      <c r="AM25" s="50"/>
      <c r="AN25" s="50"/>
      <c r="AO25" s="50"/>
      <c r="AP25" s="51"/>
      <c r="AQ25" s="45"/>
      <c r="AR25" s="46"/>
      <c r="AS25" s="46"/>
      <c r="AT25" s="47"/>
      <c r="AU25" s="48" t="str">
        <f t="shared" si="0"/>
        <v>-</v>
      </c>
      <c r="AV25" s="49"/>
      <c r="AW25" s="59"/>
      <c r="AX25" s="50"/>
      <c r="AY25" s="50"/>
      <c r="AZ25" s="50"/>
      <c r="BA25" s="50"/>
      <c r="BB25" s="50"/>
      <c r="BC25" s="50"/>
      <c r="BD25" s="50"/>
      <c r="BE25" s="50"/>
      <c r="BF25" s="51"/>
      <c r="BG25" s="3"/>
    </row>
    <row r="26" spans="1:59" ht="15" customHeight="1" x14ac:dyDescent="0.15">
      <c r="A26" s="3"/>
      <c r="B26" s="3"/>
      <c r="C26" s="27"/>
      <c r="D26" s="28"/>
      <c r="E26" s="28"/>
      <c r="F26" s="28"/>
      <c r="G26" s="43"/>
      <c r="H26" s="43"/>
      <c r="I26" s="43"/>
      <c r="J26" s="44"/>
      <c r="K26" s="45"/>
      <c r="L26" s="46"/>
      <c r="M26" s="46"/>
      <c r="N26" s="47"/>
      <c r="O26" s="48" t="str">
        <f>IFERROR(K26/$K$11,"-")</f>
        <v>-</v>
      </c>
      <c r="P26" s="49"/>
      <c r="Q26" s="50"/>
      <c r="R26" s="50"/>
      <c r="S26" s="50"/>
      <c r="T26" s="50"/>
      <c r="U26" s="50"/>
      <c r="V26" s="50"/>
      <c r="W26" s="50"/>
      <c r="X26" s="50"/>
      <c r="Y26" s="50"/>
      <c r="Z26" s="51"/>
      <c r="AA26" s="45"/>
      <c r="AB26" s="46"/>
      <c r="AC26" s="46"/>
      <c r="AD26" s="47"/>
      <c r="AE26" s="48" t="str">
        <f t="shared" si="1"/>
        <v>-</v>
      </c>
      <c r="AF26" s="49"/>
      <c r="AG26" s="50"/>
      <c r="AH26" s="50"/>
      <c r="AI26" s="50"/>
      <c r="AJ26" s="50"/>
      <c r="AK26" s="50"/>
      <c r="AL26" s="50"/>
      <c r="AM26" s="50"/>
      <c r="AN26" s="50"/>
      <c r="AO26" s="50"/>
      <c r="AP26" s="51"/>
      <c r="AQ26" s="45"/>
      <c r="AR26" s="46"/>
      <c r="AS26" s="46"/>
      <c r="AT26" s="47"/>
      <c r="AU26" s="48" t="str">
        <f t="shared" si="0"/>
        <v>-</v>
      </c>
      <c r="AV26" s="49"/>
      <c r="AW26" s="50"/>
      <c r="AX26" s="50"/>
      <c r="AY26" s="50"/>
      <c r="AZ26" s="50"/>
      <c r="BA26" s="50"/>
      <c r="BB26" s="50"/>
      <c r="BC26" s="50"/>
      <c r="BD26" s="50"/>
      <c r="BE26" s="50"/>
      <c r="BF26" s="51"/>
      <c r="BG26" s="3"/>
    </row>
    <row r="27" spans="1:59" ht="15" customHeight="1" x14ac:dyDescent="0.15">
      <c r="A27" s="3"/>
      <c r="B27" s="3"/>
      <c r="C27" s="27"/>
      <c r="D27" s="28"/>
      <c r="E27" s="28"/>
      <c r="F27" s="28"/>
      <c r="G27" s="43"/>
      <c r="H27" s="43"/>
      <c r="I27" s="43"/>
      <c r="J27" s="44"/>
      <c r="K27" s="45"/>
      <c r="L27" s="46"/>
      <c r="M27" s="46"/>
      <c r="N27" s="47"/>
      <c r="O27" s="48" t="str">
        <f>IFERROR(K27/$K$11,"-")</f>
        <v>-</v>
      </c>
      <c r="P27" s="49"/>
      <c r="Q27" s="50"/>
      <c r="R27" s="50"/>
      <c r="S27" s="50"/>
      <c r="T27" s="50"/>
      <c r="U27" s="50"/>
      <c r="V27" s="50"/>
      <c r="W27" s="50"/>
      <c r="X27" s="50"/>
      <c r="Y27" s="50"/>
      <c r="Z27" s="51"/>
      <c r="AA27" s="45"/>
      <c r="AB27" s="46"/>
      <c r="AC27" s="46"/>
      <c r="AD27" s="47"/>
      <c r="AE27" s="48" t="str">
        <f t="shared" si="1"/>
        <v>-</v>
      </c>
      <c r="AF27" s="49"/>
      <c r="AG27" s="50"/>
      <c r="AH27" s="50"/>
      <c r="AI27" s="50"/>
      <c r="AJ27" s="50"/>
      <c r="AK27" s="50"/>
      <c r="AL27" s="50"/>
      <c r="AM27" s="50"/>
      <c r="AN27" s="50"/>
      <c r="AO27" s="50"/>
      <c r="AP27" s="51"/>
      <c r="AQ27" s="45"/>
      <c r="AR27" s="46"/>
      <c r="AS27" s="46"/>
      <c r="AT27" s="47"/>
      <c r="AU27" s="48" t="str">
        <f t="shared" si="0"/>
        <v>-</v>
      </c>
      <c r="AV27" s="49"/>
      <c r="AW27" s="50"/>
      <c r="AX27" s="50"/>
      <c r="AY27" s="50"/>
      <c r="AZ27" s="50"/>
      <c r="BA27" s="50"/>
      <c r="BB27" s="50"/>
      <c r="BC27" s="50"/>
      <c r="BD27" s="50"/>
      <c r="BE27" s="50"/>
      <c r="BF27" s="51"/>
      <c r="BG27" s="3"/>
    </row>
    <row r="28" spans="1:59" ht="15" customHeight="1" x14ac:dyDescent="0.15">
      <c r="A28" s="3"/>
      <c r="B28" s="3"/>
      <c r="C28" s="27"/>
      <c r="D28" s="28"/>
      <c r="E28" s="28"/>
      <c r="F28" s="28"/>
      <c r="G28" s="60"/>
      <c r="H28" s="60"/>
      <c r="I28" s="60"/>
      <c r="J28" s="61"/>
      <c r="K28" s="62"/>
      <c r="L28" s="63"/>
      <c r="M28" s="63"/>
      <c r="N28" s="64"/>
      <c r="O28" s="48" t="str">
        <f>IFERROR(K28/$K$11,"-")</f>
        <v>-</v>
      </c>
      <c r="P28" s="49"/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62"/>
      <c r="AB28" s="63"/>
      <c r="AC28" s="63"/>
      <c r="AD28" s="64"/>
      <c r="AE28" s="48" t="str">
        <f t="shared" si="1"/>
        <v>-</v>
      </c>
      <c r="AF28" s="49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Q28" s="62"/>
      <c r="AR28" s="63"/>
      <c r="AS28" s="63"/>
      <c r="AT28" s="64"/>
      <c r="AU28" s="48" t="str">
        <f t="shared" si="0"/>
        <v>-</v>
      </c>
      <c r="AV28" s="49"/>
      <c r="AW28" s="65"/>
      <c r="AX28" s="65"/>
      <c r="AY28" s="65"/>
      <c r="AZ28" s="65"/>
      <c r="BA28" s="65"/>
      <c r="BB28" s="65"/>
      <c r="BC28" s="65"/>
      <c r="BD28" s="65"/>
      <c r="BE28" s="65"/>
      <c r="BF28" s="66"/>
      <c r="BG28" s="3"/>
    </row>
    <row r="29" spans="1:59" ht="15" customHeight="1" thickBot="1" x14ac:dyDescent="0.2">
      <c r="A29" s="3"/>
      <c r="B29" s="3"/>
      <c r="C29" s="29"/>
      <c r="D29" s="30"/>
      <c r="E29" s="30"/>
      <c r="F29" s="31"/>
      <c r="G29" s="42" t="s">
        <v>13</v>
      </c>
      <c r="H29" s="16"/>
      <c r="I29" s="16"/>
      <c r="J29" s="17"/>
      <c r="K29" s="52">
        <f>SUM(K18:N28)</f>
        <v>0</v>
      </c>
      <c r="L29" s="53"/>
      <c r="M29" s="53"/>
      <c r="N29" s="54"/>
      <c r="O29" s="55" t="str">
        <f>IFERROR(K29/$K$11,"-")</f>
        <v>-</v>
      </c>
      <c r="P29" s="56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2">
        <f>SUM(AA18:AD28)</f>
        <v>0</v>
      </c>
      <c r="AB29" s="53"/>
      <c r="AC29" s="53"/>
      <c r="AD29" s="54"/>
      <c r="AE29" s="55" t="str">
        <f t="shared" si="1"/>
        <v>-</v>
      </c>
      <c r="AF29" s="56"/>
      <c r="AG29" s="57"/>
      <c r="AH29" s="57"/>
      <c r="AI29" s="57"/>
      <c r="AJ29" s="57"/>
      <c r="AK29" s="57"/>
      <c r="AL29" s="57"/>
      <c r="AM29" s="57"/>
      <c r="AN29" s="57"/>
      <c r="AO29" s="57"/>
      <c r="AP29" s="58"/>
      <c r="AQ29" s="52">
        <f>SUM(AQ18:AT28)</f>
        <v>0</v>
      </c>
      <c r="AR29" s="53"/>
      <c r="AS29" s="53"/>
      <c r="AT29" s="54"/>
      <c r="AU29" s="55" t="str">
        <f t="shared" si="0"/>
        <v>-</v>
      </c>
      <c r="AV29" s="56"/>
      <c r="AW29" s="57"/>
      <c r="AX29" s="57"/>
      <c r="AY29" s="57"/>
      <c r="AZ29" s="57"/>
      <c r="BA29" s="57"/>
      <c r="BB29" s="57"/>
      <c r="BC29" s="57"/>
      <c r="BD29" s="57"/>
      <c r="BE29" s="57"/>
      <c r="BF29" s="58"/>
      <c r="BG29" s="3"/>
    </row>
    <row r="30" spans="1:59" ht="15" customHeight="1" thickBot="1" x14ac:dyDescent="0.2">
      <c r="A30" s="3"/>
      <c r="B30" s="3"/>
      <c r="C30" s="89" t="s">
        <v>12</v>
      </c>
      <c r="D30" s="90"/>
      <c r="E30" s="90"/>
      <c r="F30" s="90"/>
      <c r="G30" s="91"/>
      <c r="H30" s="91"/>
      <c r="I30" s="91"/>
      <c r="J30" s="92"/>
      <c r="K30" s="93">
        <f>K17-K29</f>
        <v>0</v>
      </c>
      <c r="L30" s="94"/>
      <c r="M30" s="94"/>
      <c r="N30" s="95"/>
      <c r="O30" s="96" t="str">
        <f>IFERROR(K30/$K$11,"-")</f>
        <v>-</v>
      </c>
      <c r="P30" s="97"/>
      <c r="Q30" s="98"/>
      <c r="R30" s="98"/>
      <c r="S30" s="98"/>
      <c r="T30" s="98"/>
      <c r="U30" s="98"/>
      <c r="V30" s="98"/>
      <c r="W30" s="98"/>
      <c r="X30" s="98"/>
      <c r="Y30" s="98"/>
      <c r="Z30" s="99"/>
      <c r="AA30" s="93">
        <f>AA17-AA29</f>
        <v>0</v>
      </c>
      <c r="AB30" s="94"/>
      <c r="AC30" s="94"/>
      <c r="AD30" s="95"/>
      <c r="AE30" s="96" t="str">
        <f>IFERROR(AA30/$AA$11,"-")</f>
        <v>-</v>
      </c>
      <c r="AF30" s="97"/>
      <c r="AG30" s="98"/>
      <c r="AH30" s="98"/>
      <c r="AI30" s="98"/>
      <c r="AJ30" s="98"/>
      <c r="AK30" s="98"/>
      <c r="AL30" s="98"/>
      <c r="AM30" s="98"/>
      <c r="AN30" s="98"/>
      <c r="AO30" s="98"/>
      <c r="AP30" s="99"/>
      <c r="AQ30" s="93">
        <f>AQ17-AQ29</f>
        <v>0</v>
      </c>
      <c r="AR30" s="94"/>
      <c r="AS30" s="94"/>
      <c r="AT30" s="95"/>
      <c r="AU30" s="96" t="str">
        <f>IFERROR(AQ30/$AQ$11,"-")</f>
        <v>-</v>
      </c>
      <c r="AV30" s="97"/>
      <c r="AW30" s="98"/>
      <c r="AX30" s="98"/>
      <c r="AY30" s="98"/>
      <c r="AZ30" s="98"/>
      <c r="BA30" s="98"/>
      <c r="BB30" s="98"/>
      <c r="BC30" s="98"/>
      <c r="BD30" s="98"/>
      <c r="BE30" s="98"/>
      <c r="BF30" s="99"/>
      <c r="BG30" s="3"/>
    </row>
    <row r="31" spans="1:59" ht="15" customHeight="1" thickTop="1" thickBot="1" x14ac:dyDescent="0.2">
      <c r="A31" s="3"/>
      <c r="B31" s="3"/>
      <c r="C31" s="114" t="s">
        <v>2</v>
      </c>
      <c r="D31" s="115"/>
      <c r="E31" s="115"/>
      <c r="F31" s="115"/>
      <c r="G31" s="115"/>
      <c r="H31" s="115"/>
      <c r="I31" s="115"/>
      <c r="J31" s="116"/>
      <c r="K31" s="117"/>
      <c r="L31" s="118"/>
      <c r="M31" s="118"/>
      <c r="N31" s="119"/>
      <c r="O31" s="120"/>
      <c r="P31" s="121"/>
      <c r="Q31" s="122"/>
      <c r="R31" s="123"/>
      <c r="S31" s="123"/>
      <c r="T31" s="123"/>
      <c r="U31" s="123"/>
      <c r="V31" s="123"/>
      <c r="W31" s="123"/>
      <c r="X31" s="123"/>
      <c r="Y31" s="123"/>
      <c r="Z31" s="124"/>
      <c r="AA31" s="125"/>
      <c r="AB31" s="118"/>
      <c r="AC31" s="118"/>
      <c r="AD31" s="119"/>
      <c r="AE31" s="120"/>
      <c r="AF31" s="121"/>
      <c r="AG31" s="122"/>
      <c r="AH31" s="123"/>
      <c r="AI31" s="123"/>
      <c r="AJ31" s="123"/>
      <c r="AK31" s="123"/>
      <c r="AL31" s="123"/>
      <c r="AM31" s="123"/>
      <c r="AN31" s="123"/>
      <c r="AO31" s="123"/>
      <c r="AP31" s="124"/>
      <c r="AQ31" s="125"/>
      <c r="AR31" s="118"/>
      <c r="AS31" s="118"/>
      <c r="AT31" s="119"/>
      <c r="AU31" s="120"/>
      <c r="AV31" s="121"/>
      <c r="AW31" s="122"/>
      <c r="AX31" s="123"/>
      <c r="AY31" s="123"/>
      <c r="AZ31" s="123"/>
      <c r="BA31" s="123"/>
      <c r="BB31" s="123"/>
      <c r="BC31" s="123"/>
      <c r="BD31" s="123"/>
      <c r="BE31" s="123"/>
      <c r="BF31" s="124"/>
      <c r="BG31" s="3"/>
    </row>
    <row r="32" spans="1:59" ht="15" customHeight="1" x14ac:dyDescent="0.15">
      <c r="A32" s="3"/>
      <c r="B32" s="3"/>
      <c r="C32" s="102" t="s">
        <v>14</v>
      </c>
      <c r="D32" s="103"/>
      <c r="E32" s="103"/>
      <c r="F32" s="103"/>
      <c r="G32" s="103"/>
      <c r="H32" s="103"/>
      <c r="I32" s="103"/>
      <c r="J32" s="103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8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10"/>
      <c r="BG32" s="3"/>
    </row>
    <row r="33" spans="1:59" ht="15" customHeight="1" x14ac:dyDescent="0.15">
      <c r="A33" s="3"/>
      <c r="B33" s="3"/>
      <c r="C33" s="104"/>
      <c r="D33" s="105"/>
      <c r="E33" s="105"/>
      <c r="F33" s="105"/>
      <c r="G33" s="105"/>
      <c r="H33" s="105"/>
      <c r="I33" s="105"/>
      <c r="J33" s="105"/>
      <c r="K33" s="111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1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3"/>
      <c r="BG33" s="3"/>
    </row>
    <row r="34" spans="1:59" ht="15" customHeight="1" x14ac:dyDescent="0.15">
      <c r="A34" s="3"/>
      <c r="B34" s="3"/>
      <c r="C34" s="104"/>
      <c r="D34" s="105"/>
      <c r="E34" s="105"/>
      <c r="F34" s="105"/>
      <c r="G34" s="105"/>
      <c r="H34" s="105"/>
      <c r="I34" s="105"/>
      <c r="J34" s="105"/>
      <c r="K34" s="111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1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3"/>
      <c r="BG34" s="3"/>
    </row>
    <row r="35" spans="1:59" ht="15" customHeight="1" x14ac:dyDescent="0.15">
      <c r="A35" s="3"/>
      <c r="B35" s="3"/>
      <c r="C35" s="104"/>
      <c r="D35" s="105"/>
      <c r="E35" s="105"/>
      <c r="F35" s="105"/>
      <c r="G35" s="105"/>
      <c r="H35" s="105"/>
      <c r="I35" s="105"/>
      <c r="J35" s="105"/>
      <c r="K35" s="111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1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3"/>
      <c r="BG35" s="3"/>
    </row>
    <row r="36" spans="1:59" ht="15" customHeight="1" x14ac:dyDescent="0.15">
      <c r="A36" s="3"/>
      <c r="B36" s="3"/>
      <c r="C36" s="104"/>
      <c r="D36" s="105"/>
      <c r="E36" s="105"/>
      <c r="F36" s="105"/>
      <c r="G36" s="105"/>
      <c r="H36" s="105"/>
      <c r="I36" s="105"/>
      <c r="J36" s="105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1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  <c r="BG36" s="3"/>
    </row>
    <row r="37" spans="1:59" ht="15" customHeight="1" x14ac:dyDescent="0.15">
      <c r="A37" s="3"/>
      <c r="B37" s="3"/>
      <c r="C37" s="104"/>
      <c r="D37" s="105"/>
      <c r="E37" s="105"/>
      <c r="F37" s="105"/>
      <c r="G37" s="105"/>
      <c r="H37" s="105"/>
      <c r="I37" s="105"/>
      <c r="J37" s="105"/>
      <c r="K37" s="111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1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3"/>
      <c r="BG37" s="3"/>
    </row>
    <row r="38" spans="1:59" ht="15" customHeight="1" thickBot="1" x14ac:dyDescent="0.2">
      <c r="A38" s="3"/>
      <c r="B38" s="3"/>
      <c r="C38" s="106"/>
      <c r="D38" s="107"/>
      <c r="E38" s="107"/>
      <c r="F38" s="107"/>
      <c r="G38" s="107"/>
      <c r="H38" s="107"/>
      <c r="I38" s="107"/>
      <c r="J38" s="107"/>
      <c r="K38" s="126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8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8"/>
      <c r="BG38" s="3"/>
    </row>
    <row r="39" spans="1:59" ht="6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</sheetData>
  <mergeCells count="295">
    <mergeCell ref="C32:J38"/>
    <mergeCell ref="K32:Z32"/>
    <mergeCell ref="AA32:AP32"/>
    <mergeCell ref="AQ32:BF32"/>
    <mergeCell ref="K33:Z33"/>
    <mergeCell ref="AA33:AP33"/>
    <mergeCell ref="AQ33:BF33"/>
    <mergeCell ref="AU19:AV19"/>
    <mergeCell ref="AW19:BF19"/>
    <mergeCell ref="O19:P19"/>
    <mergeCell ref="Q19:Z19"/>
    <mergeCell ref="AA19:AD19"/>
    <mergeCell ref="AE19:AF19"/>
    <mergeCell ref="AG19:AP19"/>
    <mergeCell ref="AQ19:AT19"/>
    <mergeCell ref="K38:Z38"/>
    <mergeCell ref="AA38:AP38"/>
    <mergeCell ref="AQ38:BF38"/>
    <mergeCell ref="K34:Z34"/>
    <mergeCell ref="AA34:AP34"/>
    <mergeCell ref="AA30:AD30"/>
    <mergeCell ref="AE30:AF30"/>
    <mergeCell ref="AG28:AP28"/>
    <mergeCell ref="AQ28:AT28"/>
    <mergeCell ref="K37:Z37"/>
    <mergeCell ref="AA37:AP37"/>
    <mergeCell ref="AQ37:BF37"/>
    <mergeCell ref="AQ34:BF34"/>
    <mergeCell ref="K35:Z35"/>
    <mergeCell ref="AA35:AP35"/>
    <mergeCell ref="AQ35:BF35"/>
    <mergeCell ref="K36:Z36"/>
    <mergeCell ref="AA36:AP36"/>
    <mergeCell ref="AQ36:BF36"/>
    <mergeCell ref="AQ29:AT29"/>
    <mergeCell ref="AU29:AV29"/>
    <mergeCell ref="AW29:BF29"/>
    <mergeCell ref="K30:N30"/>
    <mergeCell ref="O30:P30"/>
    <mergeCell ref="Q30:Z30"/>
    <mergeCell ref="AZ3:BF3"/>
    <mergeCell ref="C17:F17"/>
    <mergeCell ref="G17:J17"/>
    <mergeCell ref="C30:F30"/>
    <mergeCell ref="G30:J30"/>
    <mergeCell ref="G19:J19"/>
    <mergeCell ref="K19:N19"/>
    <mergeCell ref="AU28:AV28"/>
    <mergeCell ref="AW28:BF28"/>
    <mergeCell ref="AW27:BF27"/>
    <mergeCell ref="AG26:AP26"/>
    <mergeCell ref="AQ26:AT26"/>
    <mergeCell ref="AU26:AV26"/>
    <mergeCell ref="AW26:BF26"/>
    <mergeCell ref="O27:P27"/>
    <mergeCell ref="Q27:Z27"/>
    <mergeCell ref="AA27:AD27"/>
    <mergeCell ref="AE27:AF27"/>
    <mergeCell ref="AU31:AV31"/>
    <mergeCell ref="AW31:BF31"/>
    <mergeCell ref="K31:N31"/>
    <mergeCell ref="O31:P31"/>
    <mergeCell ref="Q31:Z31"/>
    <mergeCell ref="AA31:AD31"/>
    <mergeCell ref="AE31:AF31"/>
    <mergeCell ref="AG30:AP30"/>
    <mergeCell ref="AQ30:AT30"/>
    <mergeCell ref="AU30:AV30"/>
    <mergeCell ref="AW30:BF30"/>
    <mergeCell ref="C12:F16"/>
    <mergeCell ref="C18:F29"/>
    <mergeCell ref="C31:J31"/>
    <mergeCell ref="AG31:AP31"/>
    <mergeCell ref="AG29:AP29"/>
    <mergeCell ref="AW25:BF25"/>
    <mergeCell ref="G26:J26"/>
    <mergeCell ref="K26:N26"/>
    <mergeCell ref="O26:P26"/>
    <mergeCell ref="Q26:Z26"/>
    <mergeCell ref="AA26:AD26"/>
    <mergeCell ref="AE26:AF26"/>
    <mergeCell ref="G29:J29"/>
    <mergeCell ref="K29:N29"/>
    <mergeCell ref="O29:P29"/>
    <mergeCell ref="Q29:Z29"/>
    <mergeCell ref="AA29:AD29"/>
    <mergeCell ref="AE29:AF29"/>
    <mergeCell ref="AG27:AP27"/>
    <mergeCell ref="AQ27:AT27"/>
    <mergeCell ref="AU27:AV27"/>
    <mergeCell ref="G28:J28"/>
    <mergeCell ref="K28:N28"/>
    <mergeCell ref="AQ31:AT31"/>
    <mergeCell ref="O28:P28"/>
    <mergeCell ref="Q28:Z28"/>
    <mergeCell ref="AA28:AD28"/>
    <mergeCell ref="AE28:AF28"/>
    <mergeCell ref="G27:J27"/>
    <mergeCell ref="K27:N27"/>
    <mergeCell ref="G25:J25"/>
    <mergeCell ref="K25:N25"/>
    <mergeCell ref="O25:P25"/>
    <mergeCell ref="Q25:Z25"/>
    <mergeCell ref="AA25:AD25"/>
    <mergeCell ref="AE25:AF25"/>
    <mergeCell ref="AG25:AP25"/>
    <mergeCell ref="AQ25:AT25"/>
    <mergeCell ref="AU25:AV25"/>
    <mergeCell ref="AW23:BF23"/>
    <mergeCell ref="G24:J24"/>
    <mergeCell ref="K24:N24"/>
    <mergeCell ref="O24:P24"/>
    <mergeCell ref="Q24:Z24"/>
    <mergeCell ref="AA24:AD24"/>
    <mergeCell ref="AE24:AF24"/>
    <mergeCell ref="AG24:AP24"/>
    <mergeCell ref="AQ24:AT24"/>
    <mergeCell ref="AU24:AV24"/>
    <mergeCell ref="AW24:BF24"/>
    <mergeCell ref="G23:J23"/>
    <mergeCell ref="K23:N23"/>
    <mergeCell ref="O23:P23"/>
    <mergeCell ref="Q23:Z23"/>
    <mergeCell ref="AA23:AD23"/>
    <mergeCell ref="AE23:AF23"/>
    <mergeCell ref="AG23:AP23"/>
    <mergeCell ref="AQ23:AT23"/>
    <mergeCell ref="AU23:AV23"/>
    <mergeCell ref="AW21:BF21"/>
    <mergeCell ref="G22:J22"/>
    <mergeCell ref="K22:N22"/>
    <mergeCell ref="O22:P22"/>
    <mergeCell ref="Q22:Z22"/>
    <mergeCell ref="AA22:AD22"/>
    <mergeCell ref="AE22:AF22"/>
    <mergeCell ref="AG22:AP22"/>
    <mergeCell ref="AQ22:AT22"/>
    <mergeCell ref="AU22:AV22"/>
    <mergeCell ref="AW22:BF22"/>
    <mergeCell ref="G21:J21"/>
    <mergeCell ref="K21:N21"/>
    <mergeCell ref="O21:P21"/>
    <mergeCell ref="Q21:Z21"/>
    <mergeCell ref="AA21:AD21"/>
    <mergeCell ref="AE21:AF21"/>
    <mergeCell ref="AG21:AP21"/>
    <mergeCell ref="AQ21:AT21"/>
    <mergeCell ref="AU21:AV21"/>
    <mergeCell ref="AW18:BF18"/>
    <mergeCell ref="G20:J20"/>
    <mergeCell ref="K20:N20"/>
    <mergeCell ref="O20:P20"/>
    <mergeCell ref="Q20:Z20"/>
    <mergeCell ref="AA20:AD20"/>
    <mergeCell ref="AE20:AF20"/>
    <mergeCell ref="AG20:AP20"/>
    <mergeCell ref="AQ20:AT20"/>
    <mergeCell ref="AU20:AV20"/>
    <mergeCell ref="AW20:BF20"/>
    <mergeCell ref="G18:J18"/>
    <mergeCell ref="K18:N18"/>
    <mergeCell ref="O18:P18"/>
    <mergeCell ref="Q18:Z18"/>
    <mergeCell ref="AA18:AD18"/>
    <mergeCell ref="AE18:AF18"/>
    <mergeCell ref="AG18:AP18"/>
    <mergeCell ref="AQ18:AT18"/>
    <mergeCell ref="AU18:AV18"/>
    <mergeCell ref="K17:N17"/>
    <mergeCell ref="O17:P17"/>
    <mergeCell ref="Q17:Z17"/>
    <mergeCell ref="AA17:AD17"/>
    <mergeCell ref="AE17:AF17"/>
    <mergeCell ref="AG17:AP17"/>
    <mergeCell ref="AQ17:AT17"/>
    <mergeCell ref="AU17:AV17"/>
    <mergeCell ref="AW17:BF17"/>
    <mergeCell ref="AW15:BF15"/>
    <mergeCell ref="G16:J16"/>
    <mergeCell ref="K16:N16"/>
    <mergeCell ref="O16:P16"/>
    <mergeCell ref="Q16:Z16"/>
    <mergeCell ref="AA16:AD16"/>
    <mergeCell ref="AE16:AF16"/>
    <mergeCell ref="AG16:AP16"/>
    <mergeCell ref="AQ16:AT16"/>
    <mergeCell ref="AU16:AV16"/>
    <mergeCell ref="AW16:BF16"/>
    <mergeCell ref="G15:J15"/>
    <mergeCell ref="K15:N15"/>
    <mergeCell ref="O15:P15"/>
    <mergeCell ref="Q15:Z15"/>
    <mergeCell ref="AA15:AD15"/>
    <mergeCell ref="AE15:AF15"/>
    <mergeCell ref="AG15:AP15"/>
    <mergeCell ref="AQ15:AT15"/>
    <mergeCell ref="AU15:AV15"/>
    <mergeCell ref="AW13:BF13"/>
    <mergeCell ref="G14:J14"/>
    <mergeCell ref="K14:N14"/>
    <mergeCell ref="O14:P14"/>
    <mergeCell ref="Q14:Z14"/>
    <mergeCell ref="AA14:AD14"/>
    <mergeCell ref="AE14:AF14"/>
    <mergeCell ref="AG14:AP14"/>
    <mergeCell ref="AQ14:AT14"/>
    <mergeCell ref="AU14:AV14"/>
    <mergeCell ref="AW14:BF14"/>
    <mergeCell ref="G13:J13"/>
    <mergeCell ref="K13:N13"/>
    <mergeCell ref="O13:P13"/>
    <mergeCell ref="Q13:Z13"/>
    <mergeCell ref="AA13:AD13"/>
    <mergeCell ref="AE13:AF13"/>
    <mergeCell ref="AG13:AP13"/>
    <mergeCell ref="AQ13:AT13"/>
    <mergeCell ref="AU13:AV13"/>
    <mergeCell ref="AG11:AP11"/>
    <mergeCell ref="AQ11:AT11"/>
    <mergeCell ref="AU11:AV11"/>
    <mergeCell ref="AW11:BF11"/>
    <mergeCell ref="G12:J12"/>
    <mergeCell ref="K12:N12"/>
    <mergeCell ref="O12:P12"/>
    <mergeCell ref="Q12:Z12"/>
    <mergeCell ref="AA12:AD12"/>
    <mergeCell ref="AE12:AF12"/>
    <mergeCell ref="G11:J11"/>
    <mergeCell ref="K11:N11"/>
    <mergeCell ref="O11:P11"/>
    <mergeCell ref="Q11:Z11"/>
    <mergeCell ref="AA11:AD11"/>
    <mergeCell ref="AE11:AF11"/>
    <mergeCell ref="AG12:AP12"/>
    <mergeCell ref="AQ12:AT12"/>
    <mergeCell ref="AU12:AV12"/>
    <mergeCell ref="AW12:BF12"/>
    <mergeCell ref="AU8:AV8"/>
    <mergeCell ref="AW8:BF8"/>
    <mergeCell ref="G9:J9"/>
    <mergeCell ref="G10:J10"/>
    <mergeCell ref="G8:J8"/>
    <mergeCell ref="K8:N8"/>
    <mergeCell ref="O8:P8"/>
    <mergeCell ref="Q8:Z8"/>
    <mergeCell ref="AA8:AD8"/>
    <mergeCell ref="AE8:AF8"/>
    <mergeCell ref="AA5:AG5"/>
    <mergeCell ref="AH5:AP5"/>
    <mergeCell ref="AQ5:AW5"/>
    <mergeCell ref="AX5:BF5"/>
    <mergeCell ref="AW9:BF9"/>
    <mergeCell ref="K10:N10"/>
    <mergeCell ref="O10:P10"/>
    <mergeCell ref="Q10:Z10"/>
    <mergeCell ref="AA10:AD10"/>
    <mergeCell ref="AE10:AF10"/>
    <mergeCell ref="AG10:AP10"/>
    <mergeCell ref="AQ10:AT10"/>
    <mergeCell ref="AU10:AV10"/>
    <mergeCell ref="AW10:BF10"/>
    <mergeCell ref="Q9:Z9"/>
    <mergeCell ref="AA9:AD9"/>
    <mergeCell ref="AE9:AF9"/>
    <mergeCell ref="AG9:AP9"/>
    <mergeCell ref="AQ9:AT9"/>
    <mergeCell ref="AU9:AV9"/>
    <mergeCell ref="AW6:BF6"/>
    <mergeCell ref="K7:N7"/>
    <mergeCell ref="AG8:AP8"/>
    <mergeCell ref="AQ8:AT8"/>
    <mergeCell ref="AA7:AD7"/>
    <mergeCell ref="AE7:AF7"/>
    <mergeCell ref="AG7:AP7"/>
    <mergeCell ref="AQ7:AT7"/>
    <mergeCell ref="AU7:AV7"/>
    <mergeCell ref="AW7:BF7"/>
    <mergeCell ref="Q6:Z6"/>
    <mergeCell ref="AA6:AD6"/>
    <mergeCell ref="AE6:AF6"/>
    <mergeCell ref="AG6:AP6"/>
    <mergeCell ref="AQ6:AT6"/>
    <mergeCell ref="AU6:AV6"/>
    <mergeCell ref="B2:H2"/>
    <mergeCell ref="G7:J7"/>
    <mergeCell ref="K6:N6"/>
    <mergeCell ref="O6:P6"/>
    <mergeCell ref="K9:N9"/>
    <mergeCell ref="O9:P9"/>
    <mergeCell ref="C5:J6"/>
    <mergeCell ref="O7:P7"/>
    <mergeCell ref="Q7:Z7"/>
    <mergeCell ref="K5:Q5"/>
    <mergeCell ref="R5:Z5"/>
    <mergeCell ref="C7:F11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39"/>
  <sheetViews>
    <sheetView workbookViewId="0">
      <selection activeCell="AW19" sqref="AW19:BF19"/>
    </sheetView>
  </sheetViews>
  <sheetFormatPr defaultColWidth="8.875" defaultRowHeight="11.25" x14ac:dyDescent="0.15"/>
  <cols>
    <col min="1" max="1" width="1.25" style="1" customWidth="1"/>
    <col min="2" max="2" width="1.5" style="1" customWidth="1"/>
    <col min="3" max="5" width="2.5" style="1" customWidth="1"/>
    <col min="6" max="6" width="2.125" style="1" customWidth="1"/>
    <col min="7" max="9" width="2.5" style="1" customWidth="1"/>
    <col min="10" max="10" width="5.625" style="1" customWidth="1"/>
    <col min="11" max="58" width="2.5" style="1" customWidth="1"/>
    <col min="59" max="59" width="1.5" style="1" customWidth="1"/>
    <col min="60" max="85" width="2.5" style="1" customWidth="1"/>
    <col min="86" max="16384" width="8.875" style="1"/>
  </cols>
  <sheetData>
    <row r="1" spans="1:59" ht="8.4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s="2" customFormat="1" ht="24" customHeight="1" x14ac:dyDescent="0.15">
      <c r="A2" s="4"/>
      <c r="B2" s="129" t="s">
        <v>59</v>
      </c>
      <c r="C2" s="129"/>
      <c r="D2" s="129"/>
      <c r="E2" s="129"/>
      <c r="F2" s="129"/>
      <c r="G2" s="129"/>
      <c r="H2" s="129"/>
      <c r="I2" s="4" t="s">
        <v>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s="2" customFormat="1" ht="13.15" customHeight="1" x14ac:dyDescent="0.15">
      <c r="A3" s="4"/>
      <c r="B3" s="9"/>
      <c r="C3" s="9"/>
      <c r="D3" s="9"/>
      <c r="E3" s="9"/>
      <c r="F3" s="9"/>
      <c r="G3" s="9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1" t="s">
        <v>15</v>
      </c>
      <c r="BA3" s="11"/>
      <c r="BB3" s="11"/>
      <c r="BC3" s="11"/>
      <c r="BD3" s="11"/>
      <c r="BE3" s="11"/>
      <c r="BF3" s="11"/>
      <c r="BG3" s="4"/>
    </row>
    <row r="4" spans="1:59" ht="4.9000000000000004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5" customHeight="1" x14ac:dyDescent="0.15">
      <c r="A5" s="3"/>
      <c r="B5" s="3"/>
      <c r="C5" s="12" t="s">
        <v>0</v>
      </c>
      <c r="D5" s="13"/>
      <c r="E5" s="13"/>
      <c r="F5" s="13"/>
      <c r="G5" s="13"/>
      <c r="H5" s="13"/>
      <c r="I5" s="13"/>
      <c r="J5" s="14"/>
      <c r="K5" s="18" t="s">
        <v>7</v>
      </c>
      <c r="L5" s="19"/>
      <c r="M5" s="19"/>
      <c r="N5" s="19"/>
      <c r="O5" s="19"/>
      <c r="P5" s="19"/>
      <c r="Q5" s="19"/>
      <c r="R5" s="20" t="s">
        <v>45</v>
      </c>
      <c r="S5" s="20"/>
      <c r="T5" s="20"/>
      <c r="U5" s="20"/>
      <c r="V5" s="20"/>
      <c r="W5" s="20"/>
      <c r="X5" s="20"/>
      <c r="Y5" s="20"/>
      <c r="Z5" s="21"/>
      <c r="AA5" s="18" t="s">
        <v>8</v>
      </c>
      <c r="AB5" s="19"/>
      <c r="AC5" s="19"/>
      <c r="AD5" s="19"/>
      <c r="AE5" s="19"/>
      <c r="AF5" s="19"/>
      <c r="AG5" s="19"/>
      <c r="AH5" s="20" t="s">
        <v>46</v>
      </c>
      <c r="AI5" s="20"/>
      <c r="AJ5" s="20"/>
      <c r="AK5" s="20"/>
      <c r="AL5" s="20"/>
      <c r="AM5" s="20"/>
      <c r="AN5" s="20"/>
      <c r="AO5" s="20"/>
      <c r="AP5" s="21"/>
      <c r="AQ5" s="18" t="s">
        <v>9</v>
      </c>
      <c r="AR5" s="19"/>
      <c r="AS5" s="19"/>
      <c r="AT5" s="19"/>
      <c r="AU5" s="19"/>
      <c r="AV5" s="19"/>
      <c r="AW5" s="19"/>
      <c r="AX5" s="20" t="s">
        <v>26</v>
      </c>
      <c r="AY5" s="20"/>
      <c r="AZ5" s="20"/>
      <c r="BA5" s="20"/>
      <c r="BB5" s="20"/>
      <c r="BC5" s="20"/>
      <c r="BD5" s="20"/>
      <c r="BE5" s="20"/>
      <c r="BF5" s="21"/>
      <c r="BG5" s="3"/>
    </row>
    <row r="6" spans="1:59" ht="28.9" customHeight="1" thickBot="1" x14ac:dyDescent="0.2">
      <c r="A6" s="3"/>
      <c r="B6" s="3"/>
      <c r="C6" s="15"/>
      <c r="D6" s="16"/>
      <c r="E6" s="16"/>
      <c r="F6" s="16"/>
      <c r="G6" s="16"/>
      <c r="H6" s="16"/>
      <c r="I6" s="16"/>
      <c r="J6" s="17"/>
      <c r="K6" s="15" t="s">
        <v>3</v>
      </c>
      <c r="L6" s="16"/>
      <c r="M6" s="16"/>
      <c r="N6" s="17"/>
      <c r="O6" s="22" t="s">
        <v>28</v>
      </c>
      <c r="P6" s="23"/>
      <c r="Q6" s="16" t="s">
        <v>4</v>
      </c>
      <c r="R6" s="16"/>
      <c r="S6" s="16"/>
      <c r="T6" s="16"/>
      <c r="U6" s="16"/>
      <c r="V6" s="16"/>
      <c r="W6" s="16"/>
      <c r="X6" s="16"/>
      <c r="Y6" s="16"/>
      <c r="Z6" s="24"/>
      <c r="AA6" s="42" t="s">
        <v>3</v>
      </c>
      <c r="AB6" s="16"/>
      <c r="AC6" s="16"/>
      <c r="AD6" s="17"/>
      <c r="AE6" s="22" t="s">
        <v>28</v>
      </c>
      <c r="AF6" s="23"/>
      <c r="AG6" s="16" t="s">
        <v>4</v>
      </c>
      <c r="AH6" s="16"/>
      <c r="AI6" s="16"/>
      <c r="AJ6" s="16"/>
      <c r="AK6" s="16"/>
      <c r="AL6" s="16"/>
      <c r="AM6" s="16"/>
      <c r="AN6" s="16"/>
      <c r="AO6" s="16"/>
      <c r="AP6" s="17"/>
      <c r="AQ6" s="15" t="s">
        <v>3</v>
      </c>
      <c r="AR6" s="16"/>
      <c r="AS6" s="16"/>
      <c r="AT6" s="17"/>
      <c r="AU6" s="22" t="s">
        <v>28</v>
      </c>
      <c r="AV6" s="23"/>
      <c r="AW6" s="16" t="s">
        <v>4</v>
      </c>
      <c r="AX6" s="16"/>
      <c r="AY6" s="16"/>
      <c r="AZ6" s="16"/>
      <c r="BA6" s="16"/>
      <c r="BB6" s="16"/>
      <c r="BC6" s="16"/>
      <c r="BD6" s="16"/>
      <c r="BE6" s="16"/>
      <c r="BF6" s="24"/>
      <c r="BG6" s="3"/>
    </row>
    <row r="7" spans="1:59" ht="15" customHeight="1" x14ac:dyDescent="0.15">
      <c r="A7" s="3"/>
      <c r="B7" s="3"/>
      <c r="C7" s="25" t="s">
        <v>1</v>
      </c>
      <c r="D7" s="26"/>
      <c r="E7" s="26"/>
      <c r="F7" s="26"/>
      <c r="G7" s="130" t="s">
        <v>29</v>
      </c>
      <c r="H7" s="131"/>
      <c r="I7" s="131"/>
      <c r="J7" s="132"/>
      <c r="K7" s="133">
        <f>0.9*20*1.5*20*2</f>
        <v>1080</v>
      </c>
      <c r="L7" s="134"/>
      <c r="M7" s="134"/>
      <c r="N7" s="135"/>
      <c r="O7" s="136">
        <f>K7/$K$11</f>
        <v>0.46511627906976744</v>
      </c>
      <c r="P7" s="137"/>
      <c r="Q7" s="138" t="s">
        <v>47</v>
      </c>
      <c r="R7" s="139"/>
      <c r="S7" s="139"/>
      <c r="T7" s="139"/>
      <c r="U7" s="139"/>
      <c r="V7" s="139"/>
      <c r="W7" s="139"/>
      <c r="X7" s="139"/>
      <c r="Y7" s="139"/>
      <c r="Z7" s="140"/>
      <c r="AA7" s="133">
        <f>0.9*20*1.5*20*12</f>
        <v>6480</v>
      </c>
      <c r="AB7" s="134"/>
      <c r="AC7" s="134"/>
      <c r="AD7" s="135"/>
      <c r="AE7" s="136">
        <f>AA7/$AA$11</f>
        <v>0.46511627906976744</v>
      </c>
      <c r="AF7" s="137"/>
      <c r="AG7" s="138" t="s">
        <v>33</v>
      </c>
      <c r="AH7" s="139"/>
      <c r="AI7" s="139"/>
      <c r="AJ7" s="139"/>
      <c r="AK7" s="139"/>
      <c r="AL7" s="139"/>
      <c r="AM7" s="139"/>
      <c r="AN7" s="139"/>
      <c r="AO7" s="139"/>
      <c r="AP7" s="140"/>
      <c r="AQ7" s="133"/>
      <c r="AR7" s="134"/>
      <c r="AS7" s="134"/>
      <c r="AT7" s="135"/>
      <c r="AU7" s="136"/>
      <c r="AV7" s="137"/>
      <c r="AW7" s="141"/>
      <c r="AX7" s="142"/>
      <c r="AY7" s="142"/>
      <c r="AZ7" s="142"/>
      <c r="BA7" s="142"/>
      <c r="BB7" s="142"/>
      <c r="BC7" s="142"/>
      <c r="BD7" s="142"/>
      <c r="BE7" s="142"/>
      <c r="BF7" s="143"/>
      <c r="BG7" s="3"/>
    </row>
    <row r="8" spans="1:59" ht="15" customHeight="1" x14ac:dyDescent="0.15">
      <c r="A8" s="3"/>
      <c r="B8" s="3"/>
      <c r="C8" s="27"/>
      <c r="D8" s="28"/>
      <c r="E8" s="28"/>
      <c r="F8" s="28"/>
      <c r="G8" s="144" t="s">
        <v>30</v>
      </c>
      <c r="H8" s="145"/>
      <c r="I8" s="145"/>
      <c r="J8" s="146"/>
      <c r="K8" s="147">
        <f>0.75*15*20*2</f>
        <v>450</v>
      </c>
      <c r="L8" s="148"/>
      <c r="M8" s="148"/>
      <c r="N8" s="149"/>
      <c r="O8" s="150">
        <f t="shared" ref="O8:O30" si="0">K8/$K$11</f>
        <v>0.19379844961240311</v>
      </c>
      <c r="P8" s="151"/>
      <c r="Q8" s="152" t="s">
        <v>48</v>
      </c>
      <c r="R8" s="153"/>
      <c r="S8" s="153"/>
      <c r="T8" s="153"/>
      <c r="U8" s="153"/>
      <c r="V8" s="153"/>
      <c r="W8" s="153"/>
      <c r="X8" s="153"/>
      <c r="Y8" s="153"/>
      <c r="Z8" s="154"/>
      <c r="AA8" s="147">
        <f>0.75*15*20*12</f>
        <v>2700</v>
      </c>
      <c r="AB8" s="148"/>
      <c r="AC8" s="148"/>
      <c r="AD8" s="149"/>
      <c r="AE8" s="150">
        <f t="shared" ref="AE8:AE30" si="1">AA8/$AA$11</f>
        <v>0.19379844961240311</v>
      </c>
      <c r="AF8" s="151"/>
      <c r="AG8" s="152" t="s">
        <v>34</v>
      </c>
      <c r="AH8" s="153"/>
      <c r="AI8" s="153"/>
      <c r="AJ8" s="153"/>
      <c r="AK8" s="153"/>
      <c r="AL8" s="153"/>
      <c r="AM8" s="153"/>
      <c r="AN8" s="153"/>
      <c r="AO8" s="153"/>
      <c r="AP8" s="154"/>
      <c r="AQ8" s="147"/>
      <c r="AR8" s="148"/>
      <c r="AS8" s="148"/>
      <c r="AT8" s="149"/>
      <c r="AU8" s="150"/>
      <c r="AV8" s="151"/>
      <c r="AW8" s="155"/>
      <c r="AX8" s="156"/>
      <c r="AY8" s="156"/>
      <c r="AZ8" s="156"/>
      <c r="BA8" s="156"/>
      <c r="BB8" s="156"/>
      <c r="BC8" s="156"/>
      <c r="BD8" s="156"/>
      <c r="BE8" s="156"/>
      <c r="BF8" s="157"/>
      <c r="BG8" s="3"/>
    </row>
    <row r="9" spans="1:59" ht="15" customHeight="1" x14ac:dyDescent="0.15">
      <c r="A9" s="3"/>
      <c r="B9" s="3"/>
      <c r="C9" s="27"/>
      <c r="D9" s="28"/>
      <c r="E9" s="28"/>
      <c r="F9" s="28"/>
      <c r="G9" s="144" t="s">
        <v>31</v>
      </c>
      <c r="H9" s="145"/>
      <c r="I9" s="145"/>
      <c r="J9" s="146"/>
      <c r="K9" s="147">
        <f>0.6*20*1.5*20*2</f>
        <v>720</v>
      </c>
      <c r="L9" s="148"/>
      <c r="M9" s="148"/>
      <c r="N9" s="149"/>
      <c r="O9" s="150">
        <f t="shared" ref="O9:O10" si="2">K9/$K$11</f>
        <v>0.31007751937984496</v>
      </c>
      <c r="P9" s="151"/>
      <c r="Q9" s="152" t="s">
        <v>49</v>
      </c>
      <c r="R9" s="153"/>
      <c r="S9" s="153"/>
      <c r="T9" s="153"/>
      <c r="U9" s="153"/>
      <c r="V9" s="153"/>
      <c r="W9" s="153"/>
      <c r="X9" s="153"/>
      <c r="Y9" s="153"/>
      <c r="Z9" s="154"/>
      <c r="AA9" s="147">
        <f>0.6*20*1.5*20*12</f>
        <v>4320</v>
      </c>
      <c r="AB9" s="148"/>
      <c r="AC9" s="148"/>
      <c r="AD9" s="149"/>
      <c r="AE9" s="150">
        <f t="shared" ref="AE9:AE10" si="3">AA9/$AA$11</f>
        <v>0.31007751937984496</v>
      </c>
      <c r="AF9" s="151"/>
      <c r="AG9" s="152" t="s">
        <v>37</v>
      </c>
      <c r="AH9" s="153"/>
      <c r="AI9" s="153"/>
      <c r="AJ9" s="153"/>
      <c r="AK9" s="153"/>
      <c r="AL9" s="153"/>
      <c r="AM9" s="153"/>
      <c r="AN9" s="153"/>
      <c r="AO9" s="153"/>
      <c r="AP9" s="154"/>
      <c r="AQ9" s="147"/>
      <c r="AR9" s="148"/>
      <c r="AS9" s="148"/>
      <c r="AT9" s="149"/>
      <c r="AU9" s="150"/>
      <c r="AV9" s="151"/>
      <c r="AW9" s="155"/>
      <c r="AX9" s="156"/>
      <c r="AY9" s="156"/>
      <c r="AZ9" s="156"/>
      <c r="BA9" s="156"/>
      <c r="BB9" s="156"/>
      <c r="BC9" s="156"/>
      <c r="BD9" s="156"/>
      <c r="BE9" s="156"/>
      <c r="BF9" s="157"/>
      <c r="BG9" s="3"/>
    </row>
    <row r="10" spans="1:59" ht="15" customHeight="1" x14ac:dyDescent="0.15">
      <c r="A10" s="3"/>
      <c r="B10" s="3"/>
      <c r="C10" s="27"/>
      <c r="D10" s="28"/>
      <c r="E10" s="28"/>
      <c r="F10" s="28"/>
      <c r="G10" s="158" t="s">
        <v>32</v>
      </c>
      <c r="H10" s="159"/>
      <c r="I10" s="159"/>
      <c r="J10" s="160"/>
      <c r="K10" s="161">
        <f>0.9*20*0.5*4*2</f>
        <v>72</v>
      </c>
      <c r="L10" s="162"/>
      <c r="M10" s="162"/>
      <c r="N10" s="163"/>
      <c r="O10" s="164">
        <f t="shared" si="2"/>
        <v>3.1007751937984496E-2</v>
      </c>
      <c r="P10" s="165"/>
      <c r="Q10" s="166" t="s">
        <v>50</v>
      </c>
      <c r="R10" s="167"/>
      <c r="S10" s="167"/>
      <c r="T10" s="167"/>
      <c r="U10" s="167"/>
      <c r="V10" s="167"/>
      <c r="W10" s="167"/>
      <c r="X10" s="167"/>
      <c r="Y10" s="167"/>
      <c r="Z10" s="168"/>
      <c r="AA10" s="161">
        <f>0.9*20*0.5*4*12</f>
        <v>432</v>
      </c>
      <c r="AB10" s="162"/>
      <c r="AC10" s="162"/>
      <c r="AD10" s="163"/>
      <c r="AE10" s="150">
        <f t="shared" si="3"/>
        <v>3.1007751937984496E-2</v>
      </c>
      <c r="AF10" s="151"/>
      <c r="AG10" s="166" t="s">
        <v>38</v>
      </c>
      <c r="AH10" s="167"/>
      <c r="AI10" s="167"/>
      <c r="AJ10" s="167"/>
      <c r="AK10" s="167"/>
      <c r="AL10" s="167"/>
      <c r="AM10" s="167"/>
      <c r="AN10" s="167"/>
      <c r="AO10" s="167"/>
      <c r="AP10" s="168"/>
      <c r="AQ10" s="161"/>
      <c r="AR10" s="162"/>
      <c r="AS10" s="162"/>
      <c r="AT10" s="163"/>
      <c r="AU10" s="164"/>
      <c r="AV10" s="165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3"/>
    </row>
    <row r="11" spans="1:59" ht="15" customHeight="1" thickBot="1" x14ac:dyDescent="0.2">
      <c r="A11" s="3"/>
      <c r="B11" s="3"/>
      <c r="C11" s="29"/>
      <c r="D11" s="30"/>
      <c r="E11" s="30"/>
      <c r="F11" s="31"/>
      <c r="G11" s="42" t="s">
        <v>13</v>
      </c>
      <c r="H11" s="16"/>
      <c r="I11" s="16"/>
      <c r="J11" s="17"/>
      <c r="K11" s="171">
        <f>SUM(K7:N10)</f>
        <v>2322</v>
      </c>
      <c r="L11" s="172"/>
      <c r="M11" s="172"/>
      <c r="N11" s="173"/>
      <c r="O11" s="174">
        <f t="shared" si="0"/>
        <v>1</v>
      </c>
      <c r="P11" s="175"/>
      <c r="Q11" s="176"/>
      <c r="R11" s="176"/>
      <c r="S11" s="176"/>
      <c r="T11" s="176"/>
      <c r="U11" s="176"/>
      <c r="V11" s="176"/>
      <c r="W11" s="176"/>
      <c r="X11" s="176"/>
      <c r="Y11" s="176"/>
      <c r="Z11" s="177"/>
      <c r="AA11" s="171">
        <f>SUM(AA7:AD10)</f>
        <v>13932</v>
      </c>
      <c r="AB11" s="172"/>
      <c r="AC11" s="172"/>
      <c r="AD11" s="173"/>
      <c r="AE11" s="174">
        <f t="shared" si="1"/>
        <v>1</v>
      </c>
      <c r="AF11" s="175"/>
      <c r="AG11" s="176"/>
      <c r="AH11" s="176"/>
      <c r="AI11" s="176"/>
      <c r="AJ11" s="176"/>
      <c r="AK11" s="176"/>
      <c r="AL11" s="176"/>
      <c r="AM11" s="176"/>
      <c r="AN11" s="176"/>
      <c r="AO11" s="176"/>
      <c r="AP11" s="177"/>
      <c r="AQ11" s="171"/>
      <c r="AR11" s="172"/>
      <c r="AS11" s="172"/>
      <c r="AT11" s="173"/>
      <c r="AU11" s="174"/>
      <c r="AV11" s="175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3"/>
    </row>
    <row r="12" spans="1:59" ht="15" customHeight="1" x14ac:dyDescent="0.15">
      <c r="A12" s="3"/>
      <c r="B12" s="3"/>
      <c r="C12" s="67" t="s">
        <v>6</v>
      </c>
      <c r="D12" s="68"/>
      <c r="E12" s="68"/>
      <c r="F12" s="68"/>
      <c r="G12" s="178" t="s">
        <v>16</v>
      </c>
      <c r="H12" s="178"/>
      <c r="I12" s="178"/>
      <c r="J12" s="179"/>
      <c r="K12" s="133">
        <f>K11*0.3</f>
        <v>696.6</v>
      </c>
      <c r="L12" s="134"/>
      <c r="M12" s="134"/>
      <c r="N12" s="135"/>
      <c r="O12" s="180">
        <f t="shared" si="0"/>
        <v>0.3</v>
      </c>
      <c r="P12" s="181"/>
      <c r="Q12" s="142" t="s">
        <v>17</v>
      </c>
      <c r="R12" s="142"/>
      <c r="S12" s="142"/>
      <c r="T12" s="142"/>
      <c r="U12" s="142"/>
      <c r="V12" s="142"/>
      <c r="W12" s="142"/>
      <c r="X12" s="142"/>
      <c r="Y12" s="142"/>
      <c r="Z12" s="143"/>
      <c r="AA12" s="133">
        <f>AA11*0.3</f>
        <v>4179.5999999999995</v>
      </c>
      <c r="AB12" s="134"/>
      <c r="AC12" s="134"/>
      <c r="AD12" s="135"/>
      <c r="AE12" s="180">
        <f t="shared" si="1"/>
        <v>0.29999999999999993</v>
      </c>
      <c r="AF12" s="181"/>
      <c r="AG12" s="142" t="s">
        <v>17</v>
      </c>
      <c r="AH12" s="142"/>
      <c r="AI12" s="142"/>
      <c r="AJ12" s="142"/>
      <c r="AK12" s="142"/>
      <c r="AL12" s="142"/>
      <c r="AM12" s="142"/>
      <c r="AN12" s="142"/>
      <c r="AO12" s="142"/>
      <c r="AP12" s="143"/>
      <c r="AQ12" s="133"/>
      <c r="AR12" s="134"/>
      <c r="AS12" s="134"/>
      <c r="AT12" s="135"/>
      <c r="AU12" s="180"/>
      <c r="AV12" s="181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3"/>
    </row>
    <row r="13" spans="1:59" ht="15" customHeight="1" x14ac:dyDescent="0.15">
      <c r="A13" s="3"/>
      <c r="B13" s="3"/>
      <c r="C13" s="69"/>
      <c r="D13" s="70"/>
      <c r="E13" s="70"/>
      <c r="F13" s="70"/>
      <c r="G13" s="43"/>
      <c r="H13" s="43"/>
      <c r="I13" s="43"/>
      <c r="J13" s="44"/>
      <c r="K13" s="147"/>
      <c r="L13" s="148"/>
      <c r="M13" s="148"/>
      <c r="N13" s="149"/>
      <c r="O13" s="150"/>
      <c r="P13" s="151"/>
      <c r="Q13" s="156"/>
      <c r="R13" s="156"/>
      <c r="S13" s="156"/>
      <c r="T13" s="156"/>
      <c r="U13" s="156"/>
      <c r="V13" s="156"/>
      <c r="W13" s="156"/>
      <c r="X13" s="156"/>
      <c r="Y13" s="156"/>
      <c r="Z13" s="157"/>
      <c r="AA13" s="147"/>
      <c r="AB13" s="148"/>
      <c r="AC13" s="148"/>
      <c r="AD13" s="149"/>
      <c r="AE13" s="150"/>
      <c r="AF13" s="151"/>
      <c r="AG13" s="156"/>
      <c r="AH13" s="156"/>
      <c r="AI13" s="156"/>
      <c r="AJ13" s="156"/>
      <c r="AK13" s="156"/>
      <c r="AL13" s="156"/>
      <c r="AM13" s="156"/>
      <c r="AN13" s="156"/>
      <c r="AO13" s="156"/>
      <c r="AP13" s="157"/>
      <c r="AQ13" s="147"/>
      <c r="AR13" s="148"/>
      <c r="AS13" s="148"/>
      <c r="AT13" s="149"/>
      <c r="AU13" s="150"/>
      <c r="AV13" s="151"/>
      <c r="AW13" s="156"/>
      <c r="AX13" s="156"/>
      <c r="AY13" s="156"/>
      <c r="AZ13" s="156"/>
      <c r="BA13" s="156"/>
      <c r="BB13" s="156"/>
      <c r="BC13" s="156"/>
      <c r="BD13" s="156"/>
      <c r="BE13" s="156"/>
      <c r="BF13" s="157"/>
      <c r="BG13" s="3"/>
    </row>
    <row r="14" spans="1:59" ht="15" customHeight="1" x14ac:dyDescent="0.15">
      <c r="A14" s="3"/>
      <c r="B14" s="3"/>
      <c r="C14" s="69"/>
      <c r="D14" s="70"/>
      <c r="E14" s="70"/>
      <c r="F14" s="70"/>
      <c r="G14" s="43"/>
      <c r="H14" s="43"/>
      <c r="I14" s="43"/>
      <c r="J14" s="44"/>
      <c r="K14" s="147"/>
      <c r="L14" s="148"/>
      <c r="M14" s="148"/>
      <c r="N14" s="149"/>
      <c r="O14" s="150"/>
      <c r="P14" s="151"/>
      <c r="Q14" s="156"/>
      <c r="R14" s="156"/>
      <c r="S14" s="156"/>
      <c r="T14" s="156"/>
      <c r="U14" s="156"/>
      <c r="V14" s="156"/>
      <c r="W14" s="156"/>
      <c r="X14" s="156"/>
      <c r="Y14" s="156"/>
      <c r="Z14" s="157"/>
      <c r="AA14" s="147"/>
      <c r="AB14" s="148"/>
      <c r="AC14" s="148"/>
      <c r="AD14" s="149"/>
      <c r="AE14" s="150"/>
      <c r="AF14" s="151"/>
      <c r="AG14" s="156"/>
      <c r="AH14" s="156"/>
      <c r="AI14" s="156"/>
      <c r="AJ14" s="156"/>
      <c r="AK14" s="156"/>
      <c r="AL14" s="156"/>
      <c r="AM14" s="156"/>
      <c r="AN14" s="156"/>
      <c r="AO14" s="156"/>
      <c r="AP14" s="157"/>
      <c r="AQ14" s="147"/>
      <c r="AR14" s="148"/>
      <c r="AS14" s="148"/>
      <c r="AT14" s="149"/>
      <c r="AU14" s="150"/>
      <c r="AV14" s="151"/>
      <c r="AW14" s="156"/>
      <c r="AX14" s="156"/>
      <c r="AY14" s="156"/>
      <c r="AZ14" s="156"/>
      <c r="BA14" s="156"/>
      <c r="BB14" s="156"/>
      <c r="BC14" s="156"/>
      <c r="BD14" s="156"/>
      <c r="BE14" s="156"/>
      <c r="BF14" s="157"/>
      <c r="BG14" s="3"/>
    </row>
    <row r="15" spans="1:59" ht="15" customHeight="1" x14ac:dyDescent="0.15">
      <c r="A15" s="3"/>
      <c r="B15" s="3"/>
      <c r="C15" s="69"/>
      <c r="D15" s="70"/>
      <c r="E15" s="70"/>
      <c r="F15" s="70"/>
      <c r="G15" s="60"/>
      <c r="H15" s="60"/>
      <c r="I15" s="60"/>
      <c r="J15" s="61"/>
      <c r="K15" s="161"/>
      <c r="L15" s="162"/>
      <c r="M15" s="162"/>
      <c r="N15" s="163"/>
      <c r="O15" s="164"/>
      <c r="P15" s="165"/>
      <c r="Q15" s="169"/>
      <c r="R15" s="169"/>
      <c r="S15" s="169"/>
      <c r="T15" s="169"/>
      <c r="U15" s="169"/>
      <c r="V15" s="169"/>
      <c r="W15" s="169"/>
      <c r="X15" s="169"/>
      <c r="Y15" s="169"/>
      <c r="Z15" s="170"/>
      <c r="AA15" s="161"/>
      <c r="AB15" s="162"/>
      <c r="AC15" s="162"/>
      <c r="AD15" s="163"/>
      <c r="AE15" s="164"/>
      <c r="AF15" s="165"/>
      <c r="AG15" s="169"/>
      <c r="AH15" s="169"/>
      <c r="AI15" s="169"/>
      <c r="AJ15" s="169"/>
      <c r="AK15" s="169"/>
      <c r="AL15" s="169"/>
      <c r="AM15" s="169"/>
      <c r="AN15" s="169"/>
      <c r="AO15" s="169"/>
      <c r="AP15" s="170"/>
      <c r="AQ15" s="161"/>
      <c r="AR15" s="162"/>
      <c r="AS15" s="162"/>
      <c r="AT15" s="163"/>
      <c r="AU15" s="164"/>
      <c r="AV15" s="165"/>
      <c r="AW15" s="169"/>
      <c r="AX15" s="169"/>
      <c r="AY15" s="169"/>
      <c r="AZ15" s="169"/>
      <c r="BA15" s="169"/>
      <c r="BB15" s="169"/>
      <c r="BC15" s="169"/>
      <c r="BD15" s="169"/>
      <c r="BE15" s="169"/>
      <c r="BF15" s="170"/>
      <c r="BG15" s="3"/>
    </row>
    <row r="16" spans="1:59" ht="15" customHeight="1" thickBot="1" x14ac:dyDescent="0.2">
      <c r="A16" s="3"/>
      <c r="B16" s="3"/>
      <c r="C16" s="71"/>
      <c r="D16" s="72"/>
      <c r="E16" s="72"/>
      <c r="F16" s="73"/>
      <c r="G16" s="42" t="s">
        <v>13</v>
      </c>
      <c r="H16" s="16"/>
      <c r="I16" s="16"/>
      <c r="J16" s="17"/>
      <c r="K16" s="171">
        <f>SUM(K12:N15)</f>
        <v>696.6</v>
      </c>
      <c r="L16" s="172"/>
      <c r="M16" s="172"/>
      <c r="N16" s="173"/>
      <c r="O16" s="174">
        <f t="shared" si="0"/>
        <v>0.3</v>
      </c>
      <c r="P16" s="175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1">
        <f>SUM(AA12:AD15)</f>
        <v>4179.5999999999995</v>
      </c>
      <c r="AB16" s="172"/>
      <c r="AC16" s="172"/>
      <c r="AD16" s="173"/>
      <c r="AE16" s="174">
        <f t="shared" si="1"/>
        <v>0.29999999999999993</v>
      </c>
      <c r="AF16" s="175"/>
      <c r="AG16" s="176"/>
      <c r="AH16" s="176"/>
      <c r="AI16" s="176"/>
      <c r="AJ16" s="176"/>
      <c r="AK16" s="176"/>
      <c r="AL16" s="176"/>
      <c r="AM16" s="176"/>
      <c r="AN16" s="176"/>
      <c r="AO16" s="176"/>
      <c r="AP16" s="177"/>
      <c r="AQ16" s="171"/>
      <c r="AR16" s="172"/>
      <c r="AS16" s="172"/>
      <c r="AT16" s="173"/>
      <c r="AU16" s="174"/>
      <c r="AV16" s="175"/>
      <c r="AW16" s="176"/>
      <c r="AX16" s="176"/>
      <c r="AY16" s="176"/>
      <c r="AZ16" s="176"/>
      <c r="BA16" s="176"/>
      <c r="BB16" s="176"/>
      <c r="BC16" s="176"/>
      <c r="BD16" s="176"/>
      <c r="BE16" s="176"/>
      <c r="BF16" s="177"/>
      <c r="BG16" s="3"/>
    </row>
    <row r="17" spans="1:59" ht="15" customHeight="1" thickBot="1" x14ac:dyDescent="0.2">
      <c r="A17" s="3"/>
      <c r="B17" s="3"/>
      <c r="C17" s="78" t="s">
        <v>10</v>
      </c>
      <c r="D17" s="79"/>
      <c r="E17" s="79"/>
      <c r="F17" s="79"/>
      <c r="G17" s="80"/>
      <c r="H17" s="80"/>
      <c r="I17" s="80"/>
      <c r="J17" s="81"/>
      <c r="K17" s="182">
        <f>K11-K16</f>
        <v>1625.4</v>
      </c>
      <c r="L17" s="183"/>
      <c r="M17" s="183"/>
      <c r="N17" s="184"/>
      <c r="O17" s="185">
        <f t="shared" si="0"/>
        <v>0.70000000000000007</v>
      </c>
      <c r="P17" s="186"/>
      <c r="Q17" s="187"/>
      <c r="R17" s="187"/>
      <c r="S17" s="187"/>
      <c r="T17" s="187"/>
      <c r="U17" s="187"/>
      <c r="V17" s="187"/>
      <c r="W17" s="187"/>
      <c r="X17" s="187"/>
      <c r="Y17" s="187"/>
      <c r="Z17" s="188"/>
      <c r="AA17" s="182">
        <f>AA11-AA16</f>
        <v>9752.4000000000015</v>
      </c>
      <c r="AB17" s="183"/>
      <c r="AC17" s="183"/>
      <c r="AD17" s="184"/>
      <c r="AE17" s="185">
        <f t="shared" si="1"/>
        <v>0.70000000000000007</v>
      </c>
      <c r="AF17" s="186"/>
      <c r="AG17" s="187"/>
      <c r="AH17" s="187"/>
      <c r="AI17" s="187"/>
      <c r="AJ17" s="187"/>
      <c r="AK17" s="187"/>
      <c r="AL17" s="187"/>
      <c r="AM17" s="187"/>
      <c r="AN17" s="187"/>
      <c r="AO17" s="187"/>
      <c r="AP17" s="188"/>
      <c r="AQ17" s="182"/>
      <c r="AR17" s="183"/>
      <c r="AS17" s="183"/>
      <c r="AT17" s="184"/>
      <c r="AU17" s="185"/>
      <c r="AV17" s="186"/>
      <c r="AW17" s="187"/>
      <c r="AX17" s="187"/>
      <c r="AY17" s="187"/>
      <c r="AZ17" s="187"/>
      <c r="BA17" s="187"/>
      <c r="BB17" s="187"/>
      <c r="BC17" s="187"/>
      <c r="BD17" s="187"/>
      <c r="BE17" s="187"/>
      <c r="BF17" s="188"/>
      <c r="BG17" s="3"/>
    </row>
    <row r="18" spans="1:59" ht="15" customHeight="1" x14ac:dyDescent="0.15">
      <c r="A18" s="3"/>
      <c r="B18" s="3"/>
      <c r="C18" s="25" t="s">
        <v>11</v>
      </c>
      <c r="D18" s="26"/>
      <c r="E18" s="26"/>
      <c r="F18" s="26"/>
      <c r="G18" s="178" t="s">
        <v>24</v>
      </c>
      <c r="H18" s="178"/>
      <c r="I18" s="178"/>
      <c r="J18" s="179"/>
      <c r="K18" s="133">
        <v>0</v>
      </c>
      <c r="L18" s="134"/>
      <c r="M18" s="134"/>
      <c r="N18" s="135"/>
      <c r="O18" s="180">
        <f t="shared" si="0"/>
        <v>0</v>
      </c>
      <c r="P18" s="181"/>
      <c r="Q18" s="141"/>
      <c r="R18" s="142"/>
      <c r="S18" s="142"/>
      <c r="T18" s="142"/>
      <c r="U18" s="142"/>
      <c r="V18" s="142"/>
      <c r="W18" s="142"/>
      <c r="X18" s="142"/>
      <c r="Y18" s="142"/>
      <c r="Z18" s="143"/>
      <c r="AA18" s="133">
        <v>0</v>
      </c>
      <c r="AB18" s="134"/>
      <c r="AC18" s="134"/>
      <c r="AD18" s="135"/>
      <c r="AE18" s="180">
        <f t="shared" si="1"/>
        <v>0</v>
      </c>
      <c r="AF18" s="181"/>
      <c r="AG18" s="141"/>
      <c r="AH18" s="142"/>
      <c r="AI18" s="142"/>
      <c r="AJ18" s="142"/>
      <c r="AK18" s="142"/>
      <c r="AL18" s="142"/>
      <c r="AM18" s="142"/>
      <c r="AN18" s="142"/>
      <c r="AO18" s="142"/>
      <c r="AP18" s="143"/>
      <c r="AQ18" s="133"/>
      <c r="AR18" s="134"/>
      <c r="AS18" s="134"/>
      <c r="AT18" s="135"/>
      <c r="AU18" s="180"/>
      <c r="AV18" s="181"/>
      <c r="AW18" s="141"/>
      <c r="AX18" s="142"/>
      <c r="AY18" s="142"/>
      <c r="AZ18" s="142"/>
      <c r="BA18" s="142"/>
      <c r="BB18" s="142"/>
      <c r="BC18" s="142"/>
      <c r="BD18" s="142"/>
      <c r="BE18" s="142"/>
      <c r="BF18" s="143"/>
      <c r="BG18" s="3"/>
    </row>
    <row r="19" spans="1:59" ht="15" customHeight="1" x14ac:dyDescent="0.15">
      <c r="A19" s="3"/>
      <c r="B19" s="3"/>
      <c r="C19" s="100"/>
      <c r="D19" s="101"/>
      <c r="E19" s="101"/>
      <c r="F19" s="101"/>
      <c r="G19" s="189" t="s">
        <v>35</v>
      </c>
      <c r="H19" s="189"/>
      <c r="I19" s="189"/>
      <c r="J19" s="190"/>
      <c r="K19" s="147">
        <f>0.85*8*24*2</f>
        <v>326.39999999999998</v>
      </c>
      <c r="L19" s="148"/>
      <c r="M19" s="148"/>
      <c r="N19" s="149"/>
      <c r="O19" s="150">
        <f t="shared" si="0"/>
        <v>0.14056847545219636</v>
      </c>
      <c r="P19" s="151"/>
      <c r="Q19" s="152" t="s">
        <v>51</v>
      </c>
      <c r="R19" s="153"/>
      <c r="S19" s="153"/>
      <c r="T19" s="153"/>
      <c r="U19" s="153"/>
      <c r="V19" s="153"/>
      <c r="W19" s="153"/>
      <c r="X19" s="153"/>
      <c r="Y19" s="153"/>
      <c r="Z19" s="154"/>
      <c r="AA19" s="147">
        <f>0.85*8*24*12</f>
        <v>1958.3999999999999</v>
      </c>
      <c r="AB19" s="148"/>
      <c r="AC19" s="148"/>
      <c r="AD19" s="149"/>
      <c r="AE19" s="150">
        <f t="shared" si="1"/>
        <v>0.14056847545219636</v>
      </c>
      <c r="AF19" s="151"/>
      <c r="AG19" s="152" t="s">
        <v>39</v>
      </c>
      <c r="AH19" s="153"/>
      <c r="AI19" s="153"/>
      <c r="AJ19" s="153"/>
      <c r="AK19" s="153"/>
      <c r="AL19" s="153"/>
      <c r="AM19" s="153"/>
      <c r="AN19" s="153"/>
      <c r="AO19" s="153"/>
      <c r="AP19" s="154"/>
      <c r="AQ19" s="147"/>
      <c r="AR19" s="148"/>
      <c r="AS19" s="148"/>
      <c r="AT19" s="149"/>
      <c r="AU19" s="150"/>
      <c r="AV19" s="151"/>
      <c r="AW19" s="155"/>
      <c r="AX19" s="156"/>
      <c r="AY19" s="156"/>
      <c r="AZ19" s="156"/>
      <c r="BA19" s="156"/>
      <c r="BB19" s="156"/>
      <c r="BC19" s="156"/>
      <c r="BD19" s="156"/>
      <c r="BE19" s="156"/>
      <c r="BF19" s="157"/>
      <c r="BG19" s="3"/>
    </row>
    <row r="20" spans="1:59" ht="15" customHeight="1" x14ac:dyDescent="0.15">
      <c r="A20" s="3"/>
      <c r="B20" s="3"/>
      <c r="C20" s="27"/>
      <c r="D20" s="28"/>
      <c r="E20" s="28"/>
      <c r="F20" s="28"/>
      <c r="G20" s="189" t="s">
        <v>36</v>
      </c>
      <c r="H20" s="189"/>
      <c r="I20" s="189"/>
      <c r="J20" s="190"/>
      <c r="K20" s="147">
        <f>0.85*5*20*2</f>
        <v>170</v>
      </c>
      <c r="L20" s="148"/>
      <c r="M20" s="148"/>
      <c r="N20" s="149"/>
      <c r="O20" s="150">
        <f t="shared" si="0"/>
        <v>7.3212747631352285E-2</v>
      </c>
      <c r="P20" s="151"/>
      <c r="Q20" s="152" t="s">
        <v>52</v>
      </c>
      <c r="R20" s="153"/>
      <c r="S20" s="153"/>
      <c r="T20" s="153"/>
      <c r="U20" s="153"/>
      <c r="V20" s="153"/>
      <c r="W20" s="153"/>
      <c r="X20" s="153"/>
      <c r="Y20" s="153"/>
      <c r="Z20" s="154"/>
      <c r="AA20" s="147">
        <f>0.85*5*20*12</f>
        <v>1020</v>
      </c>
      <c r="AB20" s="148"/>
      <c r="AC20" s="148"/>
      <c r="AD20" s="149"/>
      <c r="AE20" s="150">
        <f t="shared" si="1"/>
        <v>7.3212747631352285E-2</v>
      </c>
      <c r="AF20" s="151"/>
      <c r="AG20" s="152" t="s">
        <v>40</v>
      </c>
      <c r="AH20" s="153"/>
      <c r="AI20" s="153"/>
      <c r="AJ20" s="153"/>
      <c r="AK20" s="153"/>
      <c r="AL20" s="153"/>
      <c r="AM20" s="153"/>
      <c r="AN20" s="153"/>
      <c r="AO20" s="153"/>
      <c r="AP20" s="154"/>
      <c r="AQ20" s="147"/>
      <c r="AR20" s="148"/>
      <c r="AS20" s="148"/>
      <c r="AT20" s="149"/>
      <c r="AU20" s="150"/>
      <c r="AV20" s="151"/>
      <c r="AW20" s="155"/>
      <c r="AX20" s="156"/>
      <c r="AY20" s="156"/>
      <c r="AZ20" s="156"/>
      <c r="BA20" s="156"/>
      <c r="BB20" s="156"/>
      <c r="BC20" s="156"/>
      <c r="BD20" s="156"/>
      <c r="BE20" s="156"/>
      <c r="BF20" s="157"/>
      <c r="BG20" s="3"/>
    </row>
    <row r="21" spans="1:59" ht="15" customHeight="1" x14ac:dyDescent="0.15">
      <c r="A21" s="3"/>
      <c r="B21" s="3"/>
      <c r="C21" s="27"/>
      <c r="D21" s="28"/>
      <c r="E21" s="28"/>
      <c r="F21" s="28"/>
      <c r="G21" s="190" t="s">
        <v>18</v>
      </c>
      <c r="H21" s="191"/>
      <c r="I21" s="191"/>
      <c r="J21" s="192"/>
      <c r="K21" s="147">
        <f>150*2</f>
        <v>300</v>
      </c>
      <c r="L21" s="148"/>
      <c r="M21" s="148"/>
      <c r="N21" s="149"/>
      <c r="O21" s="150">
        <f t="shared" ref="O21:O26" si="4">K21/$K$11</f>
        <v>0.12919896640826872</v>
      </c>
      <c r="P21" s="151"/>
      <c r="Q21" s="193" t="s">
        <v>53</v>
      </c>
      <c r="R21" s="194"/>
      <c r="S21" s="194"/>
      <c r="T21" s="194"/>
      <c r="U21" s="194"/>
      <c r="V21" s="194"/>
      <c r="W21" s="194"/>
      <c r="X21" s="194"/>
      <c r="Y21" s="194"/>
      <c r="Z21" s="195"/>
      <c r="AA21" s="147">
        <f>150*12</f>
        <v>1800</v>
      </c>
      <c r="AB21" s="148"/>
      <c r="AC21" s="148"/>
      <c r="AD21" s="149"/>
      <c r="AE21" s="150">
        <f t="shared" si="1"/>
        <v>0.12919896640826872</v>
      </c>
      <c r="AF21" s="151"/>
      <c r="AG21" s="193" t="s">
        <v>41</v>
      </c>
      <c r="AH21" s="194"/>
      <c r="AI21" s="194"/>
      <c r="AJ21" s="194"/>
      <c r="AK21" s="194"/>
      <c r="AL21" s="194"/>
      <c r="AM21" s="194"/>
      <c r="AN21" s="194"/>
      <c r="AO21" s="194"/>
      <c r="AP21" s="195"/>
      <c r="AQ21" s="147"/>
      <c r="AR21" s="148"/>
      <c r="AS21" s="148"/>
      <c r="AT21" s="149"/>
      <c r="AU21" s="150"/>
      <c r="AV21" s="151"/>
      <c r="AW21" s="155"/>
      <c r="AX21" s="156"/>
      <c r="AY21" s="156"/>
      <c r="AZ21" s="156"/>
      <c r="BA21" s="156"/>
      <c r="BB21" s="156"/>
      <c r="BC21" s="156"/>
      <c r="BD21" s="156"/>
      <c r="BE21" s="156"/>
      <c r="BF21" s="157"/>
      <c r="BG21" s="3"/>
    </row>
    <row r="22" spans="1:59" ht="15" customHeight="1" x14ac:dyDescent="0.15">
      <c r="A22" s="3"/>
      <c r="B22" s="3"/>
      <c r="C22" s="27"/>
      <c r="D22" s="28"/>
      <c r="E22" s="28"/>
      <c r="F22" s="28"/>
      <c r="G22" s="8" t="s">
        <v>19</v>
      </c>
      <c r="H22" s="6"/>
      <c r="I22" s="6"/>
      <c r="J22" s="7"/>
      <c r="K22" s="196"/>
      <c r="L22" s="197"/>
      <c r="M22" s="197"/>
      <c r="N22" s="198"/>
      <c r="O22" s="150">
        <f t="shared" si="4"/>
        <v>0</v>
      </c>
      <c r="P22" s="151"/>
      <c r="Q22" s="199"/>
      <c r="R22" s="200"/>
      <c r="S22" s="200"/>
      <c r="T22" s="200"/>
      <c r="U22" s="200"/>
      <c r="V22" s="200"/>
      <c r="W22" s="200"/>
      <c r="X22" s="200"/>
      <c r="Y22" s="200"/>
      <c r="Z22" s="201"/>
      <c r="AA22" s="196"/>
      <c r="AB22" s="197"/>
      <c r="AC22" s="197"/>
      <c r="AD22" s="198"/>
      <c r="AE22" s="150">
        <f t="shared" si="1"/>
        <v>0</v>
      </c>
      <c r="AF22" s="151"/>
      <c r="AG22" s="199"/>
      <c r="AH22" s="200"/>
      <c r="AI22" s="200"/>
      <c r="AJ22" s="200"/>
      <c r="AK22" s="200"/>
      <c r="AL22" s="200"/>
      <c r="AM22" s="200"/>
      <c r="AN22" s="200"/>
      <c r="AO22" s="200"/>
      <c r="AP22" s="201"/>
      <c r="AQ22" s="147"/>
      <c r="AR22" s="148"/>
      <c r="AS22" s="148"/>
      <c r="AT22" s="149"/>
      <c r="AU22" s="150"/>
      <c r="AV22" s="151"/>
      <c r="AW22" s="156"/>
      <c r="AX22" s="156"/>
      <c r="AY22" s="156"/>
      <c r="AZ22" s="156"/>
      <c r="BA22" s="156"/>
      <c r="BB22" s="156"/>
      <c r="BC22" s="156"/>
      <c r="BD22" s="156"/>
      <c r="BE22" s="156"/>
      <c r="BF22" s="157"/>
      <c r="BG22" s="3"/>
    </row>
    <row r="23" spans="1:59" ht="15" customHeight="1" x14ac:dyDescent="0.15">
      <c r="A23" s="3"/>
      <c r="B23" s="3"/>
      <c r="C23" s="27"/>
      <c r="D23" s="28"/>
      <c r="E23" s="28"/>
      <c r="F23" s="28"/>
      <c r="G23" s="8" t="s">
        <v>20</v>
      </c>
      <c r="H23" s="6"/>
      <c r="I23" s="6"/>
      <c r="J23" s="7"/>
      <c r="K23" s="196">
        <f>10*2</f>
        <v>20</v>
      </c>
      <c r="L23" s="197"/>
      <c r="M23" s="197"/>
      <c r="N23" s="198"/>
      <c r="O23" s="150">
        <f t="shared" si="4"/>
        <v>8.6132644272179162E-3</v>
      </c>
      <c r="P23" s="151"/>
      <c r="Q23" s="193" t="s">
        <v>54</v>
      </c>
      <c r="R23" s="194"/>
      <c r="S23" s="194"/>
      <c r="T23" s="194"/>
      <c r="U23" s="194"/>
      <c r="V23" s="194"/>
      <c r="W23" s="194"/>
      <c r="X23" s="194"/>
      <c r="Y23" s="194"/>
      <c r="Z23" s="195"/>
      <c r="AA23" s="196">
        <f>10*12</f>
        <v>120</v>
      </c>
      <c r="AB23" s="197"/>
      <c r="AC23" s="197"/>
      <c r="AD23" s="198"/>
      <c r="AE23" s="150">
        <f t="shared" si="1"/>
        <v>8.6132644272179162E-3</v>
      </c>
      <c r="AF23" s="151"/>
      <c r="AG23" s="193" t="s">
        <v>23</v>
      </c>
      <c r="AH23" s="194"/>
      <c r="AI23" s="194"/>
      <c r="AJ23" s="194"/>
      <c r="AK23" s="194"/>
      <c r="AL23" s="194"/>
      <c r="AM23" s="194"/>
      <c r="AN23" s="194"/>
      <c r="AO23" s="194"/>
      <c r="AP23" s="195"/>
      <c r="AQ23" s="147"/>
      <c r="AR23" s="148"/>
      <c r="AS23" s="148"/>
      <c r="AT23" s="149"/>
      <c r="AU23" s="150"/>
      <c r="AV23" s="151"/>
      <c r="AW23" s="155"/>
      <c r="AX23" s="156"/>
      <c r="AY23" s="156"/>
      <c r="AZ23" s="156"/>
      <c r="BA23" s="156"/>
      <c r="BB23" s="156"/>
      <c r="BC23" s="156"/>
      <c r="BD23" s="156"/>
      <c r="BE23" s="156"/>
      <c r="BF23" s="157"/>
      <c r="BG23" s="3"/>
    </row>
    <row r="24" spans="1:59" ht="15" customHeight="1" x14ac:dyDescent="0.15">
      <c r="A24" s="3"/>
      <c r="B24" s="3"/>
      <c r="C24" s="27"/>
      <c r="D24" s="28"/>
      <c r="E24" s="28"/>
      <c r="F24" s="28"/>
      <c r="G24" s="8" t="s">
        <v>21</v>
      </c>
      <c r="H24" s="6"/>
      <c r="I24" s="6"/>
      <c r="J24" s="7"/>
      <c r="K24" s="202">
        <f>40*2</f>
        <v>80</v>
      </c>
      <c r="L24" s="203"/>
      <c r="M24" s="203"/>
      <c r="N24" s="204"/>
      <c r="O24" s="205">
        <f t="shared" si="4"/>
        <v>3.4453057708871665E-2</v>
      </c>
      <c r="P24" s="206"/>
      <c r="Q24" s="193" t="s">
        <v>55</v>
      </c>
      <c r="R24" s="194"/>
      <c r="S24" s="194"/>
      <c r="T24" s="194"/>
      <c r="U24" s="194"/>
      <c r="V24" s="194"/>
      <c r="W24" s="194"/>
      <c r="X24" s="194"/>
      <c r="Y24" s="194"/>
      <c r="Z24" s="195"/>
      <c r="AA24" s="202">
        <f>40*12</f>
        <v>480</v>
      </c>
      <c r="AB24" s="203"/>
      <c r="AC24" s="203"/>
      <c r="AD24" s="204"/>
      <c r="AE24" s="150">
        <f t="shared" si="1"/>
        <v>3.4453057708871665E-2</v>
      </c>
      <c r="AF24" s="151"/>
      <c r="AG24" s="193" t="s">
        <v>42</v>
      </c>
      <c r="AH24" s="194"/>
      <c r="AI24" s="194"/>
      <c r="AJ24" s="194"/>
      <c r="AK24" s="194"/>
      <c r="AL24" s="194"/>
      <c r="AM24" s="194"/>
      <c r="AN24" s="194"/>
      <c r="AO24" s="194"/>
      <c r="AP24" s="195"/>
      <c r="AQ24" s="147"/>
      <c r="AR24" s="148"/>
      <c r="AS24" s="148"/>
      <c r="AT24" s="149"/>
      <c r="AU24" s="150"/>
      <c r="AV24" s="151"/>
      <c r="AW24" s="155"/>
      <c r="AX24" s="156"/>
      <c r="AY24" s="156"/>
      <c r="AZ24" s="156"/>
      <c r="BA24" s="156"/>
      <c r="BB24" s="156"/>
      <c r="BC24" s="156"/>
      <c r="BD24" s="156"/>
      <c r="BE24" s="156"/>
      <c r="BF24" s="157"/>
      <c r="BG24" s="3"/>
    </row>
    <row r="25" spans="1:59" ht="15" customHeight="1" x14ac:dyDescent="0.15">
      <c r="A25" s="3"/>
      <c r="B25" s="3"/>
      <c r="C25" s="27"/>
      <c r="D25" s="28"/>
      <c r="E25" s="28"/>
      <c r="F25" s="28"/>
      <c r="G25" s="8" t="s">
        <v>27</v>
      </c>
      <c r="H25" s="6"/>
      <c r="I25" s="6"/>
      <c r="J25" s="7"/>
      <c r="K25" s="202">
        <f>10*2</f>
        <v>20</v>
      </c>
      <c r="L25" s="203"/>
      <c r="M25" s="203"/>
      <c r="N25" s="204"/>
      <c r="O25" s="205">
        <f t="shared" si="4"/>
        <v>8.6132644272179162E-3</v>
      </c>
      <c r="P25" s="206"/>
      <c r="Q25" s="193" t="s">
        <v>54</v>
      </c>
      <c r="R25" s="194"/>
      <c r="S25" s="194"/>
      <c r="T25" s="194"/>
      <c r="U25" s="194"/>
      <c r="V25" s="194"/>
      <c r="W25" s="194"/>
      <c r="X25" s="194"/>
      <c r="Y25" s="194"/>
      <c r="Z25" s="195"/>
      <c r="AA25" s="202">
        <f>10*12</f>
        <v>120</v>
      </c>
      <c r="AB25" s="203"/>
      <c r="AC25" s="203"/>
      <c r="AD25" s="204"/>
      <c r="AE25" s="150">
        <f t="shared" si="1"/>
        <v>8.6132644272179162E-3</v>
      </c>
      <c r="AF25" s="151"/>
      <c r="AG25" s="193" t="s">
        <v>23</v>
      </c>
      <c r="AH25" s="194"/>
      <c r="AI25" s="194"/>
      <c r="AJ25" s="194"/>
      <c r="AK25" s="194"/>
      <c r="AL25" s="194"/>
      <c r="AM25" s="194"/>
      <c r="AN25" s="194"/>
      <c r="AO25" s="194"/>
      <c r="AP25" s="195"/>
      <c r="AQ25" s="147"/>
      <c r="AR25" s="148"/>
      <c r="AS25" s="148"/>
      <c r="AT25" s="149"/>
      <c r="AU25" s="150"/>
      <c r="AV25" s="151"/>
      <c r="AW25" s="155"/>
      <c r="AX25" s="156"/>
      <c r="AY25" s="156"/>
      <c r="AZ25" s="156"/>
      <c r="BA25" s="156"/>
      <c r="BB25" s="156"/>
      <c r="BC25" s="156"/>
      <c r="BD25" s="156"/>
      <c r="BE25" s="156"/>
      <c r="BF25" s="157"/>
      <c r="BG25" s="3"/>
    </row>
    <row r="26" spans="1:59" ht="15" customHeight="1" x14ac:dyDescent="0.15">
      <c r="A26" s="3"/>
      <c r="B26" s="3"/>
      <c r="C26" s="27"/>
      <c r="D26" s="28"/>
      <c r="E26" s="28"/>
      <c r="F26" s="28"/>
      <c r="G26" s="8" t="s">
        <v>22</v>
      </c>
      <c r="H26" s="6"/>
      <c r="I26" s="6"/>
      <c r="J26" s="7"/>
      <c r="K26" s="202">
        <f>30*2</f>
        <v>60</v>
      </c>
      <c r="L26" s="203"/>
      <c r="M26" s="203"/>
      <c r="N26" s="204"/>
      <c r="O26" s="205">
        <f t="shared" si="4"/>
        <v>2.5839793281653745E-2</v>
      </c>
      <c r="P26" s="206"/>
      <c r="Q26" s="193" t="s">
        <v>56</v>
      </c>
      <c r="R26" s="194"/>
      <c r="S26" s="194"/>
      <c r="T26" s="194"/>
      <c r="U26" s="194"/>
      <c r="V26" s="194"/>
      <c r="W26" s="194"/>
      <c r="X26" s="194"/>
      <c r="Y26" s="194"/>
      <c r="Z26" s="195"/>
      <c r="AA26" s="202">
        <f>30*12</f>
        <v>360</v>
      </c>
      <c r="AB26" s="203"/>
      <c r="AC26" s="203"/>
      <c r="AD26" s="204"/>
      <c r="AE26" s="150">
        <f t="shared" ref="AE26" si="5">AA26/$AA$11</f>
        <v>2.5839793281653745E-2</v>
      </c>
      <c r="AF26" s="151"/>
      <c r="AG26" s="193" t="s">
        <v>43</v>
      </c>
      <c r="AH26" s="194"/>
      <c r="AI26" s="194"/>
      <c r="AJ26" s="194"/>
      <c r="AK26" s="194"/>
      <c r="AL26" s="194"/>
      <c r="AM26" s="194"/>
      <c r="AN26" s="194"/>
      <c r="AO26" s="194"/>
      <c r="AP26" s="195"/>
      <c r="AQ26" s="147"/>
      <c r="AR26" s="148"/>
      <c r="AS26" s="148"/>
      <c r="AT26" s="149"/>
      <c r="AU26" s="150"/>
      <c r="AV26" s="151"/>
      <c r="AW26" s="156"/>
      <c r="AX26" s="156"/>
      <c r="AY26" s="156"/>
      <c r="AZ26" s="156"/>
      <c r="BA26" s="156"/>
      <c r="BB26" s="156"/>
      <c r="BC26" s="156"/>
      <c r="BD26" s="156"/>
      <c r="BE26" s="156"/>
      <c r="BF26" s="157"/>
      <c r="BG26" s="3"/>
    </row>
    <row r="27" spans="1:59" ht="15" customHeight="1" x14ac:dyDescent="0.15">
      <c r="A27" s="3"/>
      <c r="B27" s="3"/>
      <c r="C27" s="27"/>
      <c r="D27" s="28"/>
      <c r="E27" s="28"/>
      <c r="F27" s="28"/>
      <c r="G27" s="189"/>
      <c r="H27" s="189"/>
      <c r="I27" s="189"/>
      <c r="J27" s="190"/>
      <c r="K27" s="147"/>
      <c r="L27" s="148"/>
      <c r="M27" s="148"/>
      <c r="N27" s="149"/>
      <c r="O27" s="150"/>
      <c r="P27" s="151"/>
      <c r="Q27" s="156"/>
      <c r="R27" s="156"/>
      <c r="S27" s="156"/>
      <c r="T27" s="156"/>
      <c r="U27" s="156"/>
      <c r="V27" s="156"/>
      <c r="W27" s="156"/>
      <c r="X27" s="156"/>
      <c r="Y27" s="156"/>
      <c r="Z27" s="157"/>
      <c r="AA27" s="147"/>
      <c r="AB27" s="148"/>
      <c r="AC27" s="148"/>
      <c r="AD27" s="149"/>
      <c r="AE27" s="150"/>
      <c r="AF27" s="151"/>
      <c r="AG27" s="156"/>
      <c r="AH27" s="156"/>
      <c r="AI27" s="156"/>
      <c r="AJ27" s="156"/>
      <c r="AK27" s="156"/>
      <c r="AL27" s="156"/>
      <c r="AM27" s="156"/>
      <c r="AN27" s="156"/>
      <c r="AO27" s="156"/>
      <c r="AP27" s="157"/>
      <c r="AQ27" s="147"/>
      <c r="AR27" s="148"/>
      <c r="AS27" s="148"/>
      <c r="AT27" s="149"/>
      <c r="AU27" s="150"/>
      <c r="AV27" s="151"/>
      <c r="AW27" s="156"/>
      <c r="AX27" s="156"/>
      <c r="AY27" s="156"/>
      <c r="AZ27" s="156"/>
      <c r="BA27" s="156"/>
      <c r="BB27" s="156"/>
      <c r="BC27" s="156"/>
      <c r="BD27" s="156"/>
      <c r="BE27" s="156"/>
      <c r="BF27" s="157"/>
      <c r="BG27" s="3"/>
    </row>
    <row r="28" spans="1:59" ht="15" customHeight="1" x14ac:dyDescent="0.15">
      <c r="A28" s="3"/>
      <c r="B28" s="3"/>
      <c r="C28" s="27"/>
      <c r="D28" s="28"/>
      <c r="E28" s="28"/>
      <c r="F28" s="28"/>
      <c r="G28" s="60"/>
      <c r="H28" s="60"/>
      <c r="I28" s="60"/>
      <c r="J28" s="61"/>
      <c r="K28" s="161"/>
      <c r="L28" s="162"/>
      <c r="M28" s="162"/>
      <c r="N28" s="163"/>
      <c r="O28" s="164"/>
      <c r="P28" s="165"/>
      <c r="Q28" s="169"/>
      <c r="R28" s="169"/>
      <c r="S28" s="169"/>
      <c r="T28" s="169"/>
      <c r="U28" s="169"/>
      <c r="V28" s="169"/>
      <c r="W28" s="169"/>
      <c r="X28" s="169"/>
      <c r="Y28" s="169"/>
      <c r="Z28" s="170"/>
      <c r="AA28" s="161"/>
      <c r="AB28" s="162"/>
      <c r="AC28" s="162"/>
      <c r="AD28" s="163"/>
      <c r="AE28" s="164"/>
      <c r="AF28" s="165"/>
      <c r="AG28" s="169"/>
      <c r="AH28" s="169"/>
      <c r="AI28" s="169"/>
      <c r="AJ28" s="169"/>
      <c r="AK28" s="169"/>
      <c r="AL28" s="169"/>
      <c r="AM28" s="169"/>
      <c r="AN28" s="169"/>
      <c r="AO28" s="169"/>
      <c r="AP28" s="170"/>
      <c r="AQ28" s="161"/>
      <c r="AR28" s="162"/>
      <c r="AS28" s="162"/>
      <c r="AT28" s="163"/>
      <c r="AU28" s="164"/>
      <c r="AV28" s="165"/>
      <c r="AW28" s="169"/>
      <c r="AX28" s="169"/>
      <c r="AY28" s="169"/>
      <c r="AZ28" s="169"/>
      <c r="BA28" s="169"/>
      <c r="BB28" s="169"/>
      <c r="BC28" s="169"/>
      <c r="BD28" s="169"/>
      <c r="BE28" s="169"/>
      <c r="BF28" s="170"/>
      <c r="BG28" s="3"/>
    </row>
    <row r="29" spans="1:59" ht="15" customHeight="1" thickBot="1" x14ac:dyDescent="0.2">
      <c r="A29" s="3"/>
      <c r="B29" s="3"/>
      <c r="C29" s="29"/>
      <c r="D29" s="30"/>
      <c r="E29" s="30"/>
      <c r="F29" s="31"/>
      <c r="G29" s="42" t="s">
        <v>13</v>
      </c>
      <c r="H29" s="16"/>
      <c r="I29" s="16"/>
      <c r="J29" s="17"/>
      <c r="K29" s="171">
        <f>SUM(K18:N28)</f>
        <v>976.4</v>
      </c>
      <c r="L29" s="172"/>
      <c r="M29" s="172"/>
      <c r="N29" s="173"/>
      <c r="O29" s="174">
        <f t="shared" si="0"/>
        <v>0.42049956933677862</v>
      </c>
      <c r="P29" s="175"/>
      <c r="Q29" s="176"/>
      <c r="R29" s="176"/>
      <c r="S29" s="176"/>
      <c r="T29" s="176"/>
      <c r="U29" s="176"/>
      <c r="V29" s="176"/>
      <c r="W29" s="176"/>
      <c r="X29" s="176"/>
      <c r="Y29" s="176"/>
      <c r="Z29" s="177"/>
      <c r="AA29" s="171">
        <f>SUM(AA18:AD28)</f>
        <v>5858.4</v>
      </c>
      <c r="AB29" s="172"/>
      <c r="AC29" s="172"/>
      <c r="AD29" s="173"/>
      <c r="AE29" s="174">
        <f t="shared" si="1"/>
        <v>0.42049956933677862</v>
      </c>
      <c r="AF29" s="175"/>
      <c r="AG29" s="176"/>
      <c r="AH29" s="176"/>
      <c r="AI29" s="176"/>
      <c r="AJ29" s="176"/>
      <c r="AK29" s="176"/>
      <c r="AL29" s="176"/>
      <c r="AM29" s="176"/>
      <c r="AN29" s="176"/>
      <c r="AO29" s="176"/>
      <c r="AP29" s="177"/>
      <c r="AQ29" s="171"/>
      <c r="AR29" s="172"/>
      <c r="AS29" s="172"/>
      <c r="AT29" s="173"/>
      <c r="AU29" s="174"/>
      <c r="AV29" s="175"/>
      <c r="AW29" s="176"/>
      <c r="AX29" s="176"/>
      <c r="AY29" s="176"/>
      <c r="AZ29" s="176"/>
      <c r="BA29" s="176"/>
      <c r="BB29" s="176"/>
      <c r="BC29" s="176"/>
      <c r="BD29" s="176"/>
      <c r="BE29" s="176"/>
      <c r="BF29" s="177"/>
      <c r="BG29" s="3"/>
    </row>
    <row r="30" spans="1:59" ht="15" customHeight="1" thickBot="1" x14ac:dyDescent="0.2">
      <c r="A30" s="3"/>
      <c r="B30" s="3"/>
      <c r="C30" s="89" t="s">
        <v>12</v>
      </c>
      <c r="D30" s="90"/>
      <c r="E30" s="90"/>
      <c r="F30" s="90"/>
      <c r="G30" s="91"/>
      <c r="H30" s="91"/>
      <c r="I30" s="91"/>
      <c r="J30" s="92"/>
      <c r="K30" s="207">
        <f>K17-K29</f>
        <v>649.00000000000011</v>
      </c>
      <c r="L30" s="208"/>
      <c r="M30" s="208"/>
      <c r="N30" s="209"/>
      <c r="O30" s="210">
        <f t="shared" si="0"/>
        <v>0.27950043066322139</v>
      </c>
      <c r="P30" s="211"/>
      <c r="Q30" s="212"/>
      <c r="R30" s="212"/>
      <c r="S30" s="212"/>
      <c r="T30" s="212"/>
      <c r="U30" s="212"/>
      <c r="V30" s="212"/>
      <c r="W30" s="212"/>
      <c r="X30" s="212"/>
      <c r="Y30" s="212"/>
      <c r="Z30" s="213"/>
      <c r="AA30" s="207">
        <f>AA17-AA29</f>
        <v>3894.0000000000018</v>
      </c>
      <c r="AB30" s="208"/>
      <c r="AC30" s="208"/>
      <c r="AD30" s="209"/>
      <c r="AE30" s="210">
        <f t="shared" si="1"/>
        <v>0.2795004306632215</v>
      </c>
      <c r="AF30" s="211"/>
      <c r="AG30" s="212"/>
      <c r="AH30" s="212"/>
      <c r="AI30" s="212"/>
      <c r="AJ30" s="212"/>
      <c r="AK30" s="212"/>
      <c r="AL30" s="212"/>
      <c r="AM30" s="212"/>
      <c r="AN30" s="212"/>
      <c r="AO30" s="212"/>
      <c r="AP30" s="213"/>
      <c r="AQ30" s="207"/>
      <c r="AR30" s="208"/>
      <c r="AS30" s="208"/>
      <c r="AT30" s="209"/>
      <c r="AU30" s="210"/>
      <c r="AV30" s="211"/>
      <c r="AW30" s="212"/>
      <c r="AX30" s="212"/>
      <c r="AY30" s="212"/>
      <c r="AZ30" s="212"/>
      <c r="BA30" s="212"/>
      <c r="BB30" s="212"/>
      <c r="BC30" s="212"/>
      <c r="BD30" s="212"/>
      <c r="BE30" s="212"/>
      <c r="BF30" s="213"/>
      <c r="BG30" s="3"/>
    </row>
    <row r="31" spans="1:59" ht="15" customHeight="1" thickTop="1" thickBot="1" x14ac:dyDescent="0.2">
      <c r="A31" s="3"/>
      <c r="B31" s="3"/>
      <c r="C31" s="114" t="s">
        <v>2</v>
      </c>
      <c r="D31" s="115"/>
      <c r="E31" s="115"/>
      <c r="F31" s="115"/>
      <c r="G31" s="115"/>
      <c r="H31" s="115"/>
      <c r="I31" s="115"/>
      <c r="J31" s="116"/>
      <c r="K31" s="218">
        <v>0</v>
      </c>
      <c r="L31" s="219"/>
      <c r="M31" s="219"/>
      <c r="N31" s="220"/>
      <c r="O31" s="221"/>
      <c r="P31" s="222"/>
      <c r="Q31" s="223" t="s">
        <v>58</v>
      </c>
      <c r="R31" s="224"/>
      <c r="S31" s="224"/>
      <c r="T31" s="224"/>
      <c r="U31" s="224"/>
      <c r="V31" s="224"/>
      <c r="W31" s="224"/>
      <c r="X31" s="224"/>
      <c r="Y31" s="224"/>
      <c r="Z31" s="225"/>
      <c r="AA31" s="226">
        <f>60*8</f>
        <v>480</v>
      </c>
      <c r="AB31" s="219"/>
      <c r="AC31" s="219"/>
      <c r="AD31" s="220"/>
      <c r="AE31" s="221"/>
      <c r="AF31" s="222"/>
      <c r="AG31" s="223" t="s">
        <v>57</v>
      </c>
      <c r="AH31" s="224"/>
      <c r="AI31" s="224"/>
      <c r="AJ31" s="224"/>
      <c r="AK31" s="224"/>
      <c r="AL31" s="224"/>
      <c r="AM31" s="224"/>
      <c r="AN31" s="224"/>
      <c r="AO31" s="224"/>
      <c r="AP31" s="225"/>
      <c r="AQ31" s="226"/>
      <c r="AR31" s="219"/>
      <c r="AS31" s="219"/>
      <c r="AT31" s="220"/>
      <c r="AU31" s="221"/>
      <c r="AV31" s="222"/>
      <c r="AW31" s="223"/>
      <c r="AX31" s="224"/>
      <c r="AY31" s="224"/>
      <c r="AZ31" s="224"/>
      <c r="BA31" s="224"/>
      <c r="BB31" s="224"/>
      <c r="BC31" s="224"/>
      <c r="BD31" s="224"/>
      <c r="BE31" s="224"/>
      <c r="BF31" s="225"/>
      <c r="BG31" s="3"/>
    </row>
    <row r="32" spans="1:59" ht="15" customHeight="1" x14ac:dyDescent="0.15">
      <c r="A32" s="3"/>
      <c r="B32" s="3"/>
      <c r="C32" s="102" t="s">
        <v>14</v>
      </c>
      <c r="D32" s="103"/>
      <c r="E32" s="103"/>
      <c r="F32" s="103"/>
      <c r="G32" s="103"/>
      <c r="H32" s="103"/>
      <c r="I32" s="103"/>
      <c r="J32" s="103"/>
      <c r="K32" s="214" t="s">
        <v>44</v>
      </c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6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6"/>
      <c r="BG32" s="3"/>
    </row>
    <row r="33" spans="1:59" ht="15" customHeight="1" x14ac:dyDescent="0.15">
      <c r="A33" s="3"/>
      <c r="B33" s="3"/>
      <c r="C33" s="104"/>
      <c r="D33" s="105"/>
      <c r="E33" s="105"/>
      <c r="F33" s="105"/>
      <c r="G33" s="105"/>
      <c r="H33" s="105"/>
      <c r="I33" s="105"/>
      <c r="J33" s="105"/>
      <c r="K33" s="217" t="s">
        <v>61</v>
      </c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2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217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2"/>
      <c r="BG33" s="3"/>
    </row>
    <row r="34" spans="1:59" ht="15" customHeight="1" x14ac:dyDescent="0.15">
      <c r="A34" s="3"/>
      <c r="B34" s="3"/>
      <c r="C34" s="104"/>
      <c r="D34" s="105"/>
      <c r="E34" s="105"/>
      <c r="F34" s="105"/>
      <c r="G34" s="105"/>
      <c r="H34" s="105"/>
      <c r="I34" s="105"/>
      <c r="J34" s="105"/>
      <c r="K34" s="217" t="s">
        <v>60</v>
      </c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2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217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2"/>
      <c r="BG34" s="3"/>
    </row>
    <row r="35" spans="1:59" ht="15" customHeight="1" x14ac:dyDescent="0.15">
      <c r="A35" s="3"/>
      <c r="B35" s="3"/>
      <c r="C35" s="104"/>
      <c r="D35" s="105"/>
      <c r="E35" s="105"/>
      <c r="F35" s="105"/>
      <c r="G35" s="105"/>
      <c r="H35" s="105"/>
      <c r="I35" s="105"/>
      <c r="J35" s="105"/>
      <c r="K35" s="217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2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217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2"/>
      <c r="BG35" s="3"/>
    </row>
    <row r="36" spans="1:59" ht="15" customHeight="1" x14ac:dyDescent="0.15">
      <c r="A36" s="3"/>
      <c r="B36" s="3"/>
      <c r="C36" s="104"/>
      <c r="D36" s="105"/>
      <c r="E36" s="105"/>
      <c r="F36" s="105"/>
      <c r="G36" s="105"/>
      <c r="H36" s="105"/>
      <c r="I36" s="105"/>
      <c r="J36" s="105"/>
      <c r="K36" s="217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2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217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2"/>
      <c r="BG36" s="3"/>
    </row>
    <row r="37" spans="1:59" ht="15" customHeight="1" x14ac:dyDescent="0.15">
      <c r="A37" s="3"/>
      <c r="B37" s="3"/>
      <c r="C37" s="104"/>
      <c r="D37" s="105"/>
      <c r="E37" s="105"/>
      <c r="F37" s="105"/>
      <c r="G37" s="105"/>
      <c r="H37" s="105"/>
      <c r="I37" s="105"/>
      <c r="J37" s="105"/>
      <c r="K37" s="217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2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217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2"/>
      <c r="BG37" s="3"/>
    </row>
    <row r="38" spans="1:59" ht="15" customHeight="1" thickBot="1" x14ac:dyDescent="0.2">
      <c r="A38" s="3"/>
      <c r="B38" s="3"/>
      <c r="C38" s="106"/>
      <c r="D38" s="107"/>
      <c r="E38" s="107"/>
      <c r="F38" s="107"/>
      <c r="G38" s="107"/>
      <c r="H38" s="107"/>
      <c r="I38" s="107"/>
      <c r="J38" s="107"/>
      <c r="K38" s="126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8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8"/>
      <c r="BG38" s="3"/>
    </row>
    <row r="39" spans="1:59" ht="6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</sheetData>
  <mergeCells count="290">
    <mergeCell ref="AG31:AP31"/>
    <mergeCell ref="AQ31:AT31"/>
    <mergeCell ref="AU31:AV31"/>
    <mergeCell ref="AW31:BF31"/>
    <mergeCell ref="K38:Z38"/>
    <mergeCell ref="AA38:AP38"/>
    <mergeCell ref="AQ38:BF38"/>
    <mergeCell ref="K36:Z36"/>
    <mergeCell ref="AA36:AP36"/>
    <mergeCell ref="AQ36:BF36"/>
    <mergeCell ref="K37:Z37"/>
    <mergeCell ref="AA37:AP37"/>
    <mergeCell ref="AQ37:BF37"/>
    <mergeCell ref="C32:J38"/>
    <mergeCell ref="K32:Z32"/>
    <mergeCell ref="AA32:AP32"/>
    <mergeCell ref="AQ32:BF32"/>
    <mergeCell ref="K33:Z33"/>
    <mergeCell ref="AE30:AF30"/>
    <mergeCell ref="AG30:AP30"/>
    <mergeCell ref="AQ30:AT30"/>
    <mergeCell ref="AU30:AV30"/>
    <mergeCell ref="AW30:BF30"/>
    <mergeCell ref="C31:J31"/>
    <mergeCell ref="K31:N31"/>
    <mergeCell ref="O31:P31"/>
    <mergeCell ref="Q31:Z31"/>
    <mergeCell ref="AA31:AD31"/>
    <mergeCell ref="AA33:AP33"/>
    <mergeCell ref="AQ33:BF33"/>
    <mergeCell ref="K34:Z34"/>
    <mergeCell ref="AA34:AP34"/>
    <mergeCell ref="AQ34:BF34"/>
    <mergeCell ref="K35:Z35"/>
    <mergeCell ref="AA35:AP35"/>
    <mergeCell ref="AQ35:BF35"/>
    <mergeCell ref="AE31:AF31"/>
    <mergeCell ref="AW29:BF29"/>
    <mergeCell ref="C30:F30"/>
    <mergeCell ref="G30:J30"/>
    <mergeCell ref="K30:N30"/>
    <mergeCell ref="O30:P30"/>
    <mergeCell ref="Q30:Z30"/>
    <mergeCell ref="AA30:AD30"/>
    <mergeCell ref="C18:F29"/>
    <mergeCell ref="G18:J18"/>
    <mergeCell ref="K18:N18"/>
    <mergeCell ref="O18:P18"/>
    <mergeCell ref="Q18:Z18"/>
    <mergeCell ref="G29:J29"/>
    <mergeCell ref="K29:N29"/>
    <mergeCell ref="O29:P29"/>
    <mergeCell ref="Q29:Z29"/>
    <mergeCell ref="AA29:AD29"/>
    <mergeCell ref="AE29:AF29"/>
    <mergeCell ref="AG29:AP29"/>
    <mergeCell ref="AQ29:AT29"/>
    <mergeCell ref="AU29:AV29"/>
    <mergeCell ref="AW27:BF27"/>
    <mergeCell ref="G28:J28"/>
    <mergeCell ref="K28:N28"/>
    <mergeCell ref="O28:P28"/>
    <mergeCell ref="Q28:Z28"/>
    <mergeCell ref="AA28:AD28"/>
    <mergeCell ref="AE28:AF28"/>
    <mergeCell ref="AG28:AP28"/>
    <mergeCell ref="AQ28:AT28"/>
    <mergeCell ref="AU28:AV28"/>
    <mergeCell ref="AW28:BF28"/>
    <mergeCell ref="G27:J27"/>
    <mergeCell ref="K27:N27"/>
    <mergeCell ref="O27:P27"/>
    <mergeCell ref="Q27:Z27"/>
    <mergeCell ref="AA27:AD27"/>
    <mergeCell ref="AE27:AF27"/>
    <mergeCell ref="AG27:AP27"/>
    <mergeCell ref="AQ27:AT27"/>
    <mergeCell ref="AU27:AV27"/>
    <mergeCell ref="K26:N26"/>
    <mergeCell ref="O26:P26"/>
    <mergeCell ref="Q26:Z26"/>
    <mergeCell ref="AA26:AD26"/>
    <mergeCell ref="AE26:AF26"/>
    <mergeCell ref="AG26:AP26"/>
    <mergeCell ref="AQ26:AT26"/>
    <mergeCell ref="AU26:AV26"/>
    <mergeCell ref="AW26:BF26"/>
    <mergeCell ref="K25:N25"/>
    <mergeCell ref="O25:P25"/>
    <mergeCell ref="Q25:Z25"/>
    <mergeCell ref="AA25:AD25"/>
    <mergeCell ref="AE25:AF25"/>
    <mergeCell ref="AG25:AP25"/>
    <mergeCell ref="AQ25:AT25"/>
    <mergeCell ref="AU25:AV25"/>
    <mergeCell ref="AW25:BF25"/>
    <mergeCell ref="K24:N24"/>
    <mergeCell ref="O24:P24"/>
    <mergeCell ref="Q24:Z24"/>
    <mergeCell ref="AA24:AD24"/>
    <mergeCell ref="AE24:AF24"/>
    <mergeCell ref="AG24:AP24"/>
    <mergeCell ref="AQ24:AT24"/>
    <mergeCell ref="AU24:AV24"/>
    <mergeCell ref="AW24:BF24"/>
    <mergeCell ref="K23:N23"/>
    <mergeCell ref="O23:P23"/>
    <mergeCell ref="Q23:Z23"/>
    <mergeCell ref="AA23:AD23"/>
    <mergeCell ref="AE23:AF23"/>
    <mergeCell ref="AG23:AP23"/>
    <mergeCell ref="AQ23:AT23"/>
    <mergeCell ref="AU23:AV23"/>
    <mergeCell ref="AW23:BF23"/>
    <mergeCell ref="K22:N22"/>
    <mergeCell ref="O22:P22"/>
    <mergeCell ref="Q22:Z22"/>
    <mergeCell ref="AA22:AD22"/>
    <mergeCell ref="AE22:AF22"/>
    <mergeCell ref="AG22:AP22"/>
    <mergeCell ref="AQ22:AT22"/>
    <mergeCell ref="AU22:AV22"/>
    <mergeCell ref="AW22:BF22"/>
    <mergeCell ref="AG20:AP20"/>
    <mergeCell ref="AQ20:AT20"/>
    <mergeCell ref="AU20:AV20"/>
    <mergeCell ref="AW20:BF20"/>
    <mergeCell ref="G21:J21"/>
    <mergeCell ref="K21:N21"/>
    <mergeCell ref="O21:P21"/>
    <mergeCell ref="Q21:Z21"/>
    <mergeCell ref="AA21:AD21"/>
    <mergeCell ref="AE21:AF21"/>
    <mergeCell ref="AG21:AP21"/>
    <mergeCell ref="AQ21:AT21"/>
    <mergeCell ref="AU21:AV21"/>
    <mergeCell ref="AW21:BF21"/>
    <mergeCell ref="G20:J20"/>
    <mergeCell ref="K20:N20"/>
    <mergeCell ref="O20:P20"/>
    <mergeCell ref="Q20:Z20"/>
    <mergeCell ref="AA20:AD20"/>
    <mergeCell ref="AE20:AF20"/>
    <mergeCell ref="G19:J19"/>
    <mergeCell ref="K19:N19"/>
    <mergeCell ref="O19:P19"/>
    <mergeCell ref="Q19:Z19"/>
    <mergeCell ref="AA19:AD19"/>
    <mergeCell ref="AE19:AF19"/>
    <mergeCell ref="AQ18:AT18"/>
    <mergeCell ref="AU18:AV18"/>
    <mergeCell ref="AW18:BF18"/>
    <mergeCell ref="AE17:AF17"/>
    <mergeCell ref="AG17:AP17"/>
    <mergeCell ref="AQ17:AT17"/>
    <mergeCell ref="AU17:AV17"/>
    <mergeCell ref="AW17:BF17"/>
    <mergeCell ref="AG19:AP19"/>
    <mergeCell ref="AQ19:AT19"/>
    <mergeCell ref="AU19:AV19"/>
    <mergeCell ref="AW19:BF19"/>
    <mergeCell ref="C17:F17"/>
    <mergeCell ref="G17:J17"/>
    <mergeCell ref="K17:N17"/>
    <mergeCell ref="O17:P17"/>
    <mergeCell ref="Q17:Z17"/>
    <mergeCell ref="AA17:AD17"/>
    <mergeCell ref="AA18:AD18"/>
    <mergeCell ref="AE18:AF18"/>
    <mergeCell ref="AG18:AP18"/>
    <mergeCell ref="AW15:BF15"/>
    <mergeCell ref="G16:J16"/>
    <mergeCell ref="K16:N16"/>
    <mergeCell ref="O16:P16"/>
    <mergeCell ref="Q16:Z16"/>
    <mergeCell ref="AA16:AD16"/>
    <mergeCell ref="AE16:AF16"/>
    <mergeCell ref="AG16:AP16"/>
    <mergeCell ref="AQ16:AT16"/>
    <mergeCell ref="AU16:AV16"/>
    <mergeCell ref="AW16:BF16"/>
    <mergeCell ref="G15:J15"/>
    <mergeCell ref="K15:N15"/>
    <mergeCell ref="O15:P15"/>
    <mergeCell ref="Q15:Z15"/>
    <mergeCell ref="AA15:AD15"/>
    <mergeCell ref="AE15:AF15"/>
    <mergeCell ref="AG15:AP15"/>
    <mergeCell ref="AQ15:AT15"/>
    <mergeCell ref="AU15:AV15"/>
    <mergeCell ref="AQ13:AT13"/>
    <mergeCell ref="AU13:AV13"/>
    <mergeCell ref="AW13:BF13"/>
    <mergeCell ref="G14:J14"/>
    <mergeCell ref="K14:N14"/>
    <mergeCell ref="O14:P14"/>
    <mergeCell ref="Q14:Z14"/>
    <mergeCell ref="AA14:AD14"/>
    <mergeCell ref="AE14:AF14"/>
    <mergeCell ref="AG14:AP14"/>
    <mergeCell ref="AQ14:AT14"/>
    <mergeCell ref="AU14:AV14"/>
    <mergeCell ref="AW14:BF14"/>
    <mergeCell ref="AA11:AD11"/>
    <mergeCell ref="AE11:AF11"/>
    <mergeCell ref="AG11:AP11"/>
    <mergeCell ref="AQ11:AT11"/>
    <mergeCell ref="AU11:AV11"/>
    <mergeCell ref="AW11:BF11"/>
    <mergeCell ref="C12:F16"/>
    <mergeCell ref="G12:J12"/>
    <mergeCell ref="K12:N12"/>
    <mergeCell ref="O12:P12"/>
    <mergeCell ref="Q12:Z12"/>
    <mergeCell ref="AA12:AD12"/>
    <mergeCell ref="AE12:AF12"/>
    <mergeCell ref="AG12:AP12"/>
    <mergeCell ref="AQ12:AT12"/>
    <mergeCell ref="AU12:AV12"/>
    <mergeCell ref="AW12:BF12"/>
    <mergeCell ref="G13:J13"/>
    <mergeCell ref="K13:N13"/>
    <mergeCell ref="O13:P13"/>
    <mergeCell ref="Q13:Z13"/>
    <mergeCell ref="AA13:AD13"/>
    <mergeCell ref="AE13:AF13"/>
    <mergeCell ref="AG13:AP13"/>
    <mergeCell ref="AQ9:AT9"/>
    <mergeCell ref="AU9:AV9"/>
    <mergeCell ref="AW9:BF9"/>
    <mergeCell ref="G10:J10"/>
    <mergeCell ref="K10:N10"/>
    <mergeCell ref="O10:P10"/>
    <mergeCell ref="Q10:Z10"/>
    <mergeCell ref="AA10:AD10"/>
    <mergeCell ref="AE10:AF10"/>
    <mergeCell ref="AG10:AP10"/>
    <mergeCell ref="AQ10:AT10"/>
    <mergeCell ref="AU10:AV10"/>
    <mergeCell ref="AW10:BF10"/>
    <mergeCell ref="AQ7:AT7"/>
    <mergeCell ref="AU7:AV7"/>
    <mergeCell ref="AW7:BF7"/>
    <mergeCell ref="G8:J8"/>
    <mergeCell ref="K8:N8"/>
    <mergeCell ref="O8:P8"/>
    <mergeCell ref="Q8:Z8"/>
    <mergeCell ref="AA8:AD8"/>
    <mergeCell ref="AE8:AF8"/>
    <mergeCell ref="AG8:AP8"/>
    <mergeCell ref="AQ8:AT8"/>
    <mergeCell ref="AU8:AV8"/>
    <mergeCell ref="AW8:BF8"/>
    <mergeCell ref="C7:F11"/>
    <mergeCell ref="G7:J7"/>
    <mergeCell ref="K7:N7"/>
    <mergeCell ref="O7:P7"/>
    <mergeCell ref="Q7:Z7"/>
    <mergeCell ref="AA7:AD7"/>
    <mergeCell ref="AE7:AF7"/>
    <mergeCell ref="AG7:AP7"/>
    <mergeCell ref="O6:P6"/>
    <mergeCell ref="Q6:Z6"/>
    <mergeCell ref="AA6:AD6"/>
    <mergeCell ref="AE6:AF6"/>
    <mergeCell ref="AG6:AP6"/>
    <mergeCell ref="G9:J9"/>
    <mergeCell ref="K9:N9"/>
    <mergeCell ref="O9:P9"/>
    <mergeCell ref="Q9:Z9"/>
    <mergeCell ref="AA9:AD9"/>
    <mergeCell ref="AE9:AF9"/>
    <mergeCell ref="AG9:AP9"/>
    <mergeCell ref="G11:J11"/>
    <mergeCell ref="K11:N11"/>
    <mergeCell ref="O11:P11"/>
    <mergeCell ref="Q11:Z11"/>
    <mergeCell ref="B2:H2"/>
    <mergeCell ref="AZ3:BF3"/>
    <mergeCell ref="C5:J6"/>
    <mergeCell ref="K5:Q5"/>
    <mergeCell ref="R5:Z5"/>
    <mergeCell ref="AA5:AG5"/>
    <mergeCell ref="AH5:AP5"/>
    <mergeCell ref="AQ5:AW5"/>
    <mergeCell ref="AX5:BF5"/>
    <mergeCell ref="K6:N6"/>
    <mergeCell ref="AU6:AV6"/>
    <mergeCell ref="AW6:BF6"/>
    <mergeCell ref="AQ6:AT6"/>
  </mergeCells>
  <phoneticPr fontId="2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収支計画(ひな型)</vt:lpstr>
      <vt:lpstr>収支計画記入例</vt:lpstr>
      <vt:lpstr>'収支計画(ひな型)'!Print_Area</vt:lpstr>
      <vt:lpstr>収支計画記入例!Print_Area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2019-04-05T02:33:57Z</dcterms:modified>
</cp:coreProperties>
</file>